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435" windowHeight="5355" activeTab="0"/>
  </bookViews>
  <sheets>
    <sheet name="ΙΣΟΛΟΓΙΣΜΟΣ 2012" sheetId="1" r:id="rId1"/>
  </sheets>
  <definedNames>
    <definedName name="_xlnm.Print_Area" localSheetId="0">'ΙΣΟΛΟΓΙΣΜΟΣ 2012'!$A$2:$S$120</definedName>
  </definedNames>
  <calcPr fullCalcOnLoad="1"/>
</workbook>
</file>

<file path=xl/sharedStrings.xml><?xml version="1.0" encoding="utf-8"?>
<sst xmlns="http://schemas.openxmlformats.org/spreadsheetml/2006/main" count="143" uniqueCount="127">
  <si>
    <t xml:space="preserve">     4.Μηχανήματα -τεχν.εγκατ/σεις και λοιπός</t>
  </si>
  <si>
    <t xml:space="preserve">        μηχανολογικός εξοπλισμός</t>
  </si>
  <si>
    <t xml:space="preserve">      Σύνολο ιδίων κεφαλαίων (AI+AIV+AV)</t>
  </si>
  <si>
    <t xml:space="preserve">      11.Πιστωτές διάφοροι</t>
  </si>
  <si>
    <r>
      <t xml:space="preserve">      </t>
    </r>
    <r>
      <rPr>
        <b/>
        <sz val="12"/>
        <rFont val="Times New Roman Greek"/>
        <family val="1"/>
      </rPr>
      <t>ΠΛΕΟΝ:</t>
    </r>
    <r>
      <rPr>
        <sz val="12"/>
        <rFont val="Times New Roman Greek"/>
        <family val="1"/>
      </rPr>
      <t xml:space="preserve">   4. Πιστωτικοί τόκοι και συναφή έσοδα</t>
    </r>
  </si>
  <si>
    <t>Η διάθεση των κερδών γίνεται ως εξής:</t>
  </si>
  <si>
    <t>1. Τακτικό αποθεματικό</t>
  </si>
  <si>
    <t>8. Υπόλοιπο κερδών εις νέο</t>
  </si>
  <si>
    <t xml:space="preserve">     1.Πελάτες</t>
  </si>
  <si>
    <t xml:space="preserve">    Σύνολο υποχρεώσεων ( ΓΙΙ )</t>
  </si>
  <si>
    <t xml:space="preserve">            Σύνολο</t>
  </si>
  <si>
    <r>
      <t xml:space="preserve"> Γ.  </t>
    </r>
    <r>
      <rPr>
        <b/>
        <u val="single"/>
        <sz val="12"/>
        <rFont val="Times New Roman Greek"/>
        <family val="1"/>
      </rPr>
      <t>ΠΑΓΙΟ ΕΝΕΡΓΗΤΙΚΟ</t>
    </r>
  </si>
  <si>
    <t>ΙΙ.  ΠΛΕΟΝ : ΄Εκτακτα αποτελέσματα</t>
  </si>
  <si>
    <t xml:space="preserve">   ΙΙ.Α π α ι τ ή σ ε ι ς </t>
  </si>
  <si>
    <t xml:space="preserve">     11. Χρεώστες διάφοροι</t>
  </si>
  <si>
    <t xml:space="preserve">   IV.Δ ι α θ έ σ ι μ α</t>
  </si>
  <si>
    <t xml:space="preserve">      1.Καταβλημένο</t>
  </si>
  <si>
    <t xml:space="preserve">      1.Τακτικό αποθεματικό</t>
  </si>
  <si>
    <t xml:space="preserve">      1.Προμηθευτές</t>
  </si>
  <si>
    <t xml:space="preserve">      5.Υποχρεώσεις από φόρους - τέλη</t>
  </si>
  <si>
    <t xml:space="preserve">      6.Ασφαλιστικοί  Οργανισμοί</t>
  </si>
  <si>
    <t xml:space="preserve">Ο Ορκωτός Ελεγκτής Λογιστής </t>
  </si>
  <si>
    <t xml:space="preserve"> Χ. Π. Βελέντζας </t>
  </si>
  <si>
    <t xml:space="preserve"> Α.Μ. Σ.Ο.Ε.Λ. 12881</t>
  </si>
  <si>
    <t xml:space="preserve"> Ε Ν Ε Ρ Γ Η Τ Ι Κ Ο</t>
  </si>
  <si>
    <t xml:space="preserve"> Π Α Θ Η Τ Ι Κ Ο</t>
  </si>
  <si>
    <t>Ποσά</t>
  </si>
  <si>
    <t xml:space="preserve">Ποσά </t>
  </si>
  <si>
    <t>Αναπόσβεστη</t>
  </si>
  <si>
    <t>Αξία</t>
  </si>
  <si>
    <t xml:space="preserve"> Αποσβέσεις</t>
  </si>
  <si>
    <t xml:space="preserve"> αξία</t>
  </si>
  <si>
    <t xml:space="preserve"> κτήσεως</t>
  </si>
  <si>
    <t xml:space="preserve">   ΙΙ.Ενσώματες ακινητοποιήσεις</t>
  </si>
  <si>
    <t xml:space="preserve">   ΙV.Αποθεματικά  Κεφάλαια</t>
  </si>
  <si>
    <t xml:space="preserve">     5.Μεταφορικά μέσα</t>
  </si>
  <si>
    <t xml:space="preserve">     6.Έπιπλα καί λοιπός εξοπλισμός</t>
  </si>
  <si>
    <t xml:space="preserve">    V.Aποτελέσματα εις νέο</t>
  </si>
  <si>
    <t xml:space="preserve">    ΙΙ.Βραχυπρόθεσμες υποχρεώσεις</t>
  </si>
  <si>
    <t xml:space="preserve">     1.Ταμείο</t>
  </si>
  <si>
    <t xml:space="preserve">     3.Καταθέσεις όψεως καί προθεσμίας</t>
  </si>
  <si>
    <t xml:space="preserve">   ΚΑΤΑΣΤΑΣΗ  ΛΟΓΑΡΙΑΣΜΟΥ  ΑΠΟΤΕΛΕΣΜΑΤΩΝ  ΧΡΗΣΕΩΣ</t>
  </si>
  <si>
    <t>ΠΙΝΑΚΑΣ ΔΙΑΘΕΣΕΩΣ ΑΠΟΤΕΛΕΣΜΑΤΩΝ</t>
  </si>
  <si>
    <t>κλειόμενης</t>
  </si>
  <si>
    <t xml:space="preserve"> Ι.   Αποτελέσματα  εκμεταλλεύσεως</t>
  </si>
  <si>
    <t xml:space="preserve">      Κύκλος  εργασιών (πωλήσεις)</t>
  </si>
  <si>
    <t xml:space="preserve">                    Μείον :</t>
  </si>
  <si>
    <t xml:space="preserve">                    1.Έκτακτα καί ανόργανα έξοδα</t>
  </si>
  <si>
    <t xml:space="preserve">       ΜΕΙΟΝ:</t>
  </si>
  <si>
    <t xml:space="preserve">                     Σύνολο αποσβέσεων πάγιων στοιχείων</t>
  </si>
  <si>
    <t xml:space="preserve">                     Μείον : Οι από αυτές ενσωματωμένες</t>
  </si>
  <si>
    <t xml:space="preserve"> ΧΡΗΣΕΩΣ προ φόρων</t>
  </si>
  <si>
    <t xml:space="preserve">                                  στο λειτουργικό κόστος</t>
  </si>
  <si>
    <t xml:space="preserve">        Σύνολο ακινητοποιήσεων (ΓΙΙ)</t>
  </si>
  <si>
    <t xml:space="preserve">      Μικτά αποτελέσματα (κέρδη) εκμεταλλεύσεως</t>
  </si>
  <si>
    <r>
      <t xml:space="preserve"> Α. </t>
    </r>
    <r>
      <rPr>
        <b/>
        <u val="single"/>
        <sz val="12"/>
        <rFont val="Times New Roman Greek"/>
        <family val="1"/>
      </rPr>
      <t xml:space="preserve"> ΙΔΙΑ ΚΕΦΑΛΑΙΑ</t>
    </r>
  </si>
  <si>
    <r>
      <t xml:space="preserve"> Γ.</t>
    </r>
    <r>
      <rPr>
        <b/>
        <u val="single"/>
        <sz val="12"/>
        <rFont val="Times New Roman Greek"/>
        <family val="1"/>
      </rPr>
      <t xml:space="preserve"> ΥΠΟΧΡΕΩΣΕΙΣ</t>
    </r>
  </si>
  <si>
    <r>
      <t xml:space="preserve">      </t>
    </r>
    <r>
      <rPr>
        <b/>
        <sz val="12"/>
        <rFont val="Times New Roman Greek"/>
        <family val="1"/>
      </rPr>
      <t>Μείον:</t>
    </r>
    <r>
      <rPr>
        <sz val="12"/>
        <rFont val="Times New Roman Greek"/>
        <family val="1"/>
      </rPr>
      <t xml:space="preserve"> Κόστος  πωλήσεων</t>
    </r>
  </si>
  <si>
    <r>
      <t xml:space="preserve">     </t>
    </r>
    <r>
      <rPr>
        <b/>
        <sz val="12"/>
        <rFont val="Times New Roman Greek"/>
        <family val="1"/>
      </rPr>
      <t xml:space="preserve"> ΜΕΙΟΝ:</t>
    </r>
    <r>
      <rPr>
        <sz val="12"/>
        <rFont val="Times New Roman Greek"/>
        <family val="1"/>
      </rPr>
      <t xml:space="preserve"> 1.Έξοδα διοικητικής λειτουργίας</t>
    </r>
  </si>
  <si>
    <t xml:space="preserve">                    1. ΄Εκτακτα &amp; ανόργανα έσοδα</t>
  </si>
  <si>
    <t>( ΠΟΣΑ ΣΕ ΕΥΡΩ )</t>
  </si>
  <si>
    <t xml:space="preserve">     Ι. Μετοχικό  Κεφάλαιο</t>
  </si>
  <si>
    <t xml:space="preserve">                      2. Έξοδα λειτουργίας διαθέσεως</t>
  </si>
  <si>
    <r>
      <t xml:space="preserve">     </t>
    </r>
    <r>
      <rPr>
        <b/>
        <sz val="12"/>
        <rFont val="Times New Roman Greek"/>
        <family val="1"/>
      </rPr>
      <t xml:space="preserve">                 Μείον:</t>
    </r>
  </si>
  <si>
    <t xml:space="preserve">                    3.Χρεωστικοί τόκοι &amp; συναφή έξοδα</t>
  </si>
  <si>
    <r>
      <t xml:space="preserve"> Β. </t>
    </r>
    <r>
      <rPr>
        <b/>
        <u val="single"/>
        <sz val="12"/>
        <rFont val="Times New Roman Greek"/>
        <family val="1"/>
      </rPr>
      <t xml:space="preserve"> ΕΞΟΔΑ ΕΓΚΑΤΑΣΤΑΣΕΩΣ</t>
    </r>
  </si>
  <si>
    <t xml:space="preserve">     1.Εξοδα ιδρύσεως και α΄ εγκατάστασης</t>
  </si>
  <si>
    <t xml:space="preserve">     Υπόλοιπο κερδών εις νέο</t>
  </si>
  <si>
    <t>χρήσεως</t>
  </si>
  <si>
    <t>με διακριτικό τίτλο '' ΕΠΟΚΑΜ Α.Ε. ''</t>
  </si>
  <si>
    <t xml:space="preserve"> 31/12/2011</t>
  </si>
  <si>
    <t>31/12/2011</t>
  </si>
  <si>
    <t xml:space="preserve">     1.Γήπεδα - Οικόπεδα</t>
  </si>
  <si>
    <t xml:space="preserve">     3.Κτίρια και τεχνικά έργα</t>
  </si>
  <si>
    <t xml:space="preserve">     4.Κεφάλαιο εισπρακτέο στην επόμενη χρήση</t>
  </si>
  <si>
    <t xml:space="preserve">       Σύνολο κυκλοφορούντος ενεργητικού (ΔΙΙ+ΔΙV)</t>
  </si>
  <si>
    <t xml:space="preserve">      2.Οφειλόμενο</t>
  </si>
  <si>
    <t xml:space="preserve">    ( 32.534 μετοχές των € 50,00 )</t>
  </si>
  <si>
    <t xml:space="preserve">      5.Αφορολόγητα αποθεματικά ειδικών διατάξεων νόμων</t>
  </si>
  <si>
    <r>
      <t xml:space="preserve"> Δ.  </t>
    </r>
    <r>
      <rPr>
        <b/>
        <u val="single"/>
        <sz val="12"/>
        <rFont val="Times New Roman Greek"/>
        <family val="0"/>
      </rPr>
      <t>ΚΥΚΛΟΦΟΡΟΥΝ   ΕΝΕΡΓΗΤΙΚΟ</t>
    </r>
  </si>
  <si>
    <t xml:space="preserve"> ΓΕΝΙΚΟ ΣΥΝΟΛΟ ΠΑΘΗΤΙΚΟΥ (Α+Γ)</t>
  </si>
  <si>
    <t xml:space="preserve">           προηγούμενων χρήσεων</t>
  </si>
  <si>
    <t xml:space="preserve">     (-) Διαφορές φορολογικού ελέγχου </t>
  </si>
  <si>
    <t xml:space="preserve">       Κέρδη προς διάθεση</t>
  </si>
  <si>
    <r>
      <t xml:space="preserve">      ΜΕΙΟΝ:</t>
    </r>
    <r>
      <rPr>
        <sz val="12"/>
        <rFont val="Times New Roman Greek"/>
        <family val="1"/>
      </rPr>
      <t xml:space="preserve"> 1. Φόρος εισοδήματος</t>
    </r>
  </si>
  <si>
    <t>Ο ΛΟΓΙΣΤΗΣ</t>
  </si>
  <si>
    <t>ΠΑΠΑΚΩΣΤΑΣ ΧΡΗΣΤΟΣ</t>
  </si>
  <si>
    <t>Α.Δ.T Φ 342269</t>
  </si>
  <si>
    <r>
      <t xml:space="preserve">    </t>
    </r>
    <r>
      <rPr>
        <b/>
        <u val="single"/>
        <sz val="12"/>
        <rFont val="Times New Roman Greek"/>
        <family val="1"/>
      </rPr>
      <t>ΛΟΓΑΡΙΑΣΜΟΙ ΤΑΞΕΩΣ ΧΡΕΩΣΤΙΚΟΙ</t>
    </r>
  </si>
  <si>
    <t xml:space="preserve">     4.Λοιποί λογαριασμοί τάξεως</t>
  </si>
  <si>
    <r>
      <t xml:space="preserve">    </t>
    </r>
    <r>
      <rPr>
        <b/>
        <u val="single"/>
        <sz val="12"/>
        <rFont val="Times New Roman Greek"/>
        <family val="1"/>
      </rPr>
      <t>ΛΟΓΑΡΙΑΣΜΟΙ ΤΑΞΕΩΣ ΠΙΣΤΩΤΙΚΟΙ</t>
    </r>
  </si>
  <si>
    <t>ΕΚΘΕΣΗ  ΕΛΕΓΧΟΥ ΑΝΕΞΑΡΤΗΤΟΥ ΟΡΚΩΤΟΥ ΕΛΕΓΚΤΗ ΛΟΓΙΣΤΗ</t>
  </si>
  <si>
    <t xml:space="preserve">Πρός τους Μετόχους της Ανώνυμης Εταιρείας </t>
  </si>
  <si>
    <t>' ΕΜΠΟΡΙΚΟ ΠΟΛΙΤΙΣΤΙΚΟ ΚΕΝΤΡΟ ΑΓΙΟΥ ΜΑΜΑΝΤΟΣ ΑΝΩΝΥΜΗ ΜΟΝΟΜΕΤΟΧΙΚΗ ΕΤΑΙΡΙΑ Ο.Τ.Α.  '' με διακριτικό τίτλο '' ΕΠΟΚΑΜ Α.Ε. ''</t>
  </si>
  <si>
    <t>Συνεργαζόμενοι Ορκωτοί Λογιστές α.ε.ο.ε.</t>
  </si>
  <si>
    <t>μέλος της Crowe Horwath International</t>
  </si>
  <si>
    <t>Φωκ. Νέγρη 3, 11257 Αθήνα</t>
  </si>
  <si>
    <t>Αρ Μ  ΣΟΕΛ 125</t>
  </si>
  <si>
    <t>Ο ΑΝΤΙΠΡΟΕΔΡΟΣ</t>
  </si>
  <si>
    <t>ΓΙΑΚΑΓΙΑΣ ΧΡΗΣΤΟΣ</t>
  </si>
  <si>
    <t>Α.Δ.Τ. Κ 490107</t>
  </si>
  <si>
    <t>Ποσά προηγούμενης χρήσεως 31/12/2011</t>
  </si>
  <si>
    <t>Ποσά κλειόμενης χρήσεως 31/12/2012</t>
  </si>
  <si>
    <t>2η ΕΤΑΙΡΙΚΗ ΧΡΗΣΗ ( 1 ΙΑΝΟΥΑΡΙΟΥ 2012 - 31 ΔΕΚΕΜΒΡΙΟΥ 2012 )</t>
  </si>
  <si>
    <t>ΙΣΟΛΟΓΙΣΜΟΣ ΤΗΣ 31ης ΔΕΚΕΜΒΡΙΟΥ 2012</t>
  </si>
  <si>
    <t>προηγ/νης</t>
  </si>
  <si>
    <t xml:space="preserve"> 31/12/2012</t>
  </si>
  <si>
    <t>31ης ΔΕΚΕΜΒΡΙΟΥ  2012 ( 1 ΙΑΝΟΥΑΡΙΟΥ 2012 - 31 ΔΕΚΕΜΒΡΙΟΥ 2012   )</t>
  </si>
  <si>
    <t>31/12/2012</t>
  </si>
  <si>
    <t>ΑΡ. Γ.Ε.ΜΗ.123744899000 (ΑΡ.Μ.Α.Ε. 70488/61/Β/10/08)</t>
  </si>
  <si>
    <t>Ο ΠΡΟΕΔΡΟΣ. ΤΟΥ Δ.Σ.</t>
  </si>
  <si>
    <t>ΚΡΑΣΣΑΣ ΒΑΣΙΛΕΙΟΣ</t>
  </si>
  <si>
    <t>Άγιος Μάμας Χαλκιδικής, 31 Δεκεμβρίου 2012</t>
  </si>
  <si>
    <r>
      <t xml:space="preserve"> Ε.</t>
    </r>
    <r>
      <rPr>
        <b/>
        <u val="single"/>
        <sz val="12"/>
        <rFont val="Times New Roman Greek"/>
        <family val="1"/>
      </rPr>
      <t xml:space="preserve"> ΜΕΤΑΒΑΤΙΚΟΙ   ΛΟΓ/ΣΜΟΙ  ΕΝΕΡΓΗΤΙΚΟΥ</t>
    </r>
  </si>
  <si>
    <t xml:space="preserve">     2.Εσοδα χρήσεως εισπρακτέα </t>
  </si>
  <si>
    <t xml:space="preserve"> ΓΕΝΙΚΟ ΣΥΝΟΛΟ ΕΝΕΡΓΗΤΙΚΟΥ ( Β+Γ+Δ+Ε)</t>
  </si>
  <si>
    <t>Α.Δ.Τ. ΑΖ 834507</t>
  </si>
  <si>
    <t xml:space="preserve">    (+) Υπόλοιπο αποτελεσμάτων (κέρδη-ζημιές)</t>
  </si>
  <si>
    <t xml:space="preserve">                      </t>
  </si>
  <si>
    <r>
      <t>Σημείωση</t>
    </r>
    <r>
      <rPr>
        <b/>
        <sz val="12"/>
        <rFont val="Times New Roman Greek"/>
        <family val="1"/>
      </rPr>
      <t xml:space="preserve">: </t>
    </r>
    <r>
      <rPr>
        <sz val="12"/>
        <rFont val="Times New Roman Greek"/>
        <family val="1"/>
      </rPr>
      <t xml:space="preserve">Η εταιρεία προέρχεται από την μετατροπή της Αμιγούς Δημοτικής Επιχείρησης με την επωνυμία '' ΕΜΠΟΡΙΚΟ ΠΟΛΙΤΙΣΤΙΚΟ ΚΕΝΤΡΟ ΑΓΙΟΥ ΜΑΜΑΝΤΟΣ '' που έγινε σύμφωνα με τις διατάξεις του Ν.1297/1972. </t>
    </r>
  </si>
  <si>
    <t>Αθήνα, 3 Ιουνίου 2013</t>
  </si>
  <si>
    <t xml:space="preserve">      Μερικά αποτελέσματα (ζημιές/κέρδη) εκμεταλλεύσεως</t>
  </si>
  <si>
    <t xml:space="preserve">     Ολικά αποτελέσματα (ζημιές/κέρδη) εκμεταλλεύσσεως</t>
  </si>
  <si>
    <t xml:space="preserve">       Οργανικά &amp; έκτακτα αποτελέσματα (ζημιές/κέρδη)</t>
  </si>
  <si>
    <t>ΚΑΘΑΡΑ ΑΠΟΤΕΛΕΣΜΑΤΑ (ζημιές/Κέρδη)</t>
  </si>
  <si>
    <t xml:space="preserve">    Καθαρά αποτελέσματα (ζημιές/κέρδη) χρήσεως</t>
  </si>
  <si>
    <t xml:space="preserve">ΕΜΠΟΡΙΚΟ ΠΟΛΙΤΙΣΤΙΚΟ ΚΕΝΤΡΟ ΑΓΙΟΥ ΜΑΜΑΝΤΟΣ 
ΑΝΩΝΥΜΗ ΜΟΝΟΜΕΤΟΧΙΚΗ ΕΤΑΙΡΙΑ Ο.Τ.Α.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</si>
</sst>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quot;Δρχ&quot;;\-#,##0&quot;Δρχ&quot;"/>
    <numFmt numFmtId="181" formatCode="#,##0&quot;Δρχ&quot;;[Red]\-#,##0&quot;Δρχ&quot;"/>
    <numFmt numFmtId="182" formatCode="#,##0.00&quot;Δρχ&quot;;\-#,##0.00&quot;Δρχ&quot;"/>
    <numFmt numFmtId="183" formatCode="#,##0.00&quot;Δρχ&quot;;[Red]\-#,##0.00&quot;Δρχ&quot;"/>
    <numFmt numFmtId="184" formatCode="_-* #,##0&quot;Δρχ&quot;_-;\-* #,##0&quot;Δρχ&quot;_-;_-* &quot;-&quot;&quot;Δρχ&quot;_-;_-@_-"/>
    <numFmt numFmtId="185" formatCode="_-* #,##0_Δ_ρ_χ_-;\-* #,##0_Δ_ρ_χ_-;_-* &quot;-&quot;_Δ_ρ_χ_-;_-@_-"/>
    <numFmt numFmtId="186" formatCode="_-* #,##0.00&quot;Δρχ&quot;_-;\-* #,##0.00&quot;Δρχ&quot;_-;_-* &quot;-&quot;??&quot;Δρχ&quot;_-;_-@_-"/>
    <numFmt numFmtId="187" formatCode="_-* #,##0.00_Δ_ρ_χ_-;\-* #,##0.00_Δ_ρ_χ_-;_-* &quot;-&quot;??_Δ_ρ_χ_-;_-@_-"/>
    <numFmt numFmtId="188" formatCode="&quot;Ναι&quot;;&quot;Ναι&quot;;&quot;Όχι&quot;"/>
    <numFmt numFmtId="189" formatCode="&quot;Αληθές&quot;;&quot;Αληθές&quot;;&quot;Ψευδές&quot;"/>
    <numFmt numFmtId="190" formatCode="&quot;Ενεργό&quot;;&quot;Ενεργό&quot;;&quot;Ανενεργό&quot;"/>
    <numFmt numFmtId="191" formatCode="[$€-2]\ #,##0.00_);[Red]\([$€-2]\ #,##0.00\)"/>
  </numFmts>
  <fonts count="33">
    <font>
      <sz val="10"/>
      <name val="MS Sans Serif"/>
      <family val="0"/>
    </font>
    <font>
      <b/>
      <sz val="10"/>
      <name val="MS Sans Serif"/>
      <family val="0"/>
    </font>
    <font>
      <i/>
      <sz val="10"/>
      <name val="MS Sans Serif"/>
      <family val="0"/>
    </font>
    <font>
      <b/>
      <i/>
      <sz val="10"/>
      <name val="MS Sans Serif"/>
      <family val="0"/>
    </font>
    <font>
      <b/>
      <sz val="9"/>
      <name val="Times New Roman Greek"/>
      <family val="1"/>
    </font>
    <font>
      <b/>
      <sz val="14"/>
      <name val="Times New Roman Greek"/>
      <family val="1"/>
    </font>
    <font>
      <b/>
      <sz val="12"/>
      <name val="Times New Roman Greek"/>
      <family val="1"/>
    </font>
    <font>
      <b/>
      <u val="single"/>
      <sz val="12"/>
      <name val="Times New Roman Greek"/>
      <family val="1"/>
    </font>
    <font>
      <sz val="12"/>
      <name val="Times New Roman Greek"/>
      <family val="1"/>
    </font>
    <font>
      <sz val="14"/>
      <name val="Times New Roman Greek"/>
      <family val="0"/>
    </font>
    <font>
      <sz val="18"/>
      <name val="Times New Roman Greek"/>
      <family val="1"/>
    </font>
    <font>
      <b/>
      <sz val="26"/>
      <name val="Times New Roman Greek"/>
      <family val="1"/>
    </font>
    <font>
      <sz val="12"/>
      <name val="Times New Roman"/>
      <family val="1"/>
    </font>
    <font>
      <b/>
      <sz val="36"/>
      <name val="Times New Roman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5"/>
      <color indexed="8"/>
      <name val="Times New Roman"/>
      <family val="0"/>
    </font>
    <font>
      <sz val="10.5"/>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top/>
      <bottom/>
    </border>
    <border>
      <left>
        <color indexed="63"/>
      </left>
      <right style="thin"/>
      <top>
        <color indexed="63"/>
      </top>
      <bottom>
        <color indexed="63"/>
      </bottom>
    </border>
    <border>
      <left>
        <color indexed="63"/>
      </left>
      <right style="thin"/>
      <top style="thin"/>
      <bottom style="double"/>
    </border>
    <border>
      <left>
        <color indexed="63"/>
      </left>
      <right style="thin"/>
      <top>
        <color indexed="63"/>
      </top>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7" borderId="1" applyNumberFormat="0" applyAlignment="0" applyProtection="0"/>
    <xf numFmtId="0" fontId="17" fillId="16" borderId="2" applyNumberFormat="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0" borderId="0" applyNumberFormat="0" applyBorder="0" applyAlignment="0" applyProtection="0"/>
    <xf numFmtId="0" fontId="18" fillId="21" borderId="3"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3" borderId="7" applyNumberFormat="0" applyFont="0" applyAlignment="0" applyProtection="0"/>
    <xf numFmtId="0" fontId="27" fillId="0" borderId="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21" borderId="1" applyNumberFormat="0" applyAlignment="0" applyProtection="0"/>
  </cellStyleXfs>
  <cellXfs count="11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6" fillId="0" borderId="0" xfId="0" applyFont="1" applyAlignment="1">
      <alignment/>
    </xf>
    <xf numFmtId="37" fontId="8" fillId="0" borderId="0" xfId="0" applyNumberFormat="1" applyFont="1" applyBorder="1" applyAlignment="1">
      <alignment/>
    </xf>
    <xf numFmtId="37" fontId="6" fillId="0" borderId="0" xfId="0" applyNumberFormat="1" applyFont="1" applyBorder="1" applyAlignment="1">
      <alignment/>
    </xf>
    <xf numFmtId="49" fontId="6" fillId="0" borderId="0" xfId="0" applyNumberFormat="1" applyFont="1" applyAlignment="1">
      <alignment horizontal="center"/>
    </xf>
    <xf numFmtId="0" fontId="4" fillId="0" borderId="0" xfId="0" applyFont="1" applyBorder="1" applyAlignment="1">
      <alignment/>
    </xf>
    <xf numFmtId="49" fontId="8" fillId="0" borderId="0" xfId="0" applyNumberFormat="1" applyFont="1" applyAlignment="1">
      <alignment horizontal="center"/>
    </xf>
    <xf numFmtId="4" fontId="8" fillId="0" borderId="10" xfId="0" applyNumberFormat="1" applyFont="1" applyBorder="1" applyAlignment="1">
      <alignment/>
    </xf>
    <xf numFmtId="4" fontId="8" fillId="0" borderId="0" xfId="0" applyNumberFormat="1" applyFont="1" applyBorder="1" applyAlignment="1">
      <alignment/>
    </xf>
    <xf numFmtId="4" fontId="8" fillId="0" borderId="11" xfId="0" applyNumberFormat="1" applyFont="1" applyBorder="1" applyAlignment="1">
      <alignment/>
    </xf>
    <xf numFmtId="4" fontId="8" fillId="0" borderId="12" xfId="0" applyNumberFormat="1" applyFont="1" applyBorder="1" applyAlignment="1">
      <alignment/>
    </xf>
    <xf numFmtId="4" fontId="6" fillId="0" borderId="12" xfId="0" applyNumberFormat="1" applyFont="1" applyBorder="1" applyAlignment="1">
      <alignment/>
    </xf>
    <xf numFmtId="4" fontId="8" fillId="0" borderId="0" xfId="0" applyNumberFormat="1" applyFont="1" applyBorder="1" applyAlignment="1">
      <alignment/>
    </xf>
    <xf numFmtId="0" fontId="8" fillId="0" borderId="0" xfId="0" applyFont="1" applyBorder="1" applyAlignment="1">
      <alignment/>
    </xf>
    <xf numFmtId="0" fontId="9" fillId="0" borderId="0" xfId="0" applyFont="1" applyAlignment="1">
      <alignment/>
    </xf>
    <xf numFmtId="0" fontId="9" fillId="0" borderId="0" xfId="0" applyNumberFormat="1" applyFont="1" applyAlignment="1">
      <alignment/>
    </xf>
    <xf numFmtId="0" fontId="10" fillId="0" borderId="0" xfId="0" applyNumberFormat="1" applyFont="1" applyAlignment="1">
      <alignment/>
    </xf>
    <xf numFmtId="37" fontId="7" fillId="0" borderId="13" xfId="0" applyNumberFormat="1" applyFont="1" applyBorder="1" applyAlignment="1">
      <alignment horizontal="left"/>
    </xf>
    <xf numFmtId="37" fontId="6" fillId="0" borderId="0" xfId="0" applyNumberFormat="1" applyFont="1" applyBorder="1" applyAlignment="1">
      <alignment horizontal="centerContinuous"/>
    </xf>
    <xf numFmtId="37" fontId="7" fillId="0" borderId="14" xfId="0" applyNumberFormat="1" applyFont="1" applyBorder="1" applyAlignment="1">
      <alignment horizontal="right"/>
    </xf>
    <xf numFmtId="37" fontId="6" fillId="0" borderId="13" xfId="0" applyNumberFormat="1" applyFont="1" applyBorder="1" applyAlignment="1">
      <alignment/>
    </xf>
    <xf numFmtId="37" fontId="6" fillId="0" borderId="14" xfId="0" applyNumberFormat="1" applyFont="1" applyBorder="1" applyAlignment="1">
      <alignment horizontal="centerContinuous"/>
    </xf>
    <xf numFmtId="37" fontId="6" fillId="0" borderId="0" xfId="0" applyNumberFormat="1" applyFont="1" applyBorder="1" applyAlignment="1">
      <alignment horizontal="center"/>
    </xf>
    <xf numFmtId="0" fontId="6" fillId="0" borderId="0" xfId="0" applyFont="1" applyBorder="1" applyAlignment="1">
      <alignment/>
    </xf>
    <xf numFmtId="37" fontId="8" fillId="0" borderId="13" xfId="0" applyNumberFormat="1" applyFont="1" applyBorder="1" applyAlignment="1">
      <alignment/>
    </xf>
    <xf numFmtId="4" fontId="8" fillId="0" borderId="14" xfId="0" applyNumberFormat="1" applyFont="1" applyBorder="1" applyAlignment="1">
      <alignment/>
    </xf>
    <xf numFmtId="4" fontId="8" fillId="0" borderId="15" xfId="0" applyNumberFormat="1" applyFont="1" applyBorder="1" applyAlignment="1">
      <alignment/>
    </xf>
    <xf numFmtId="0" fontId="4" fillId="0" borderId="14" xfId="0" applyFont="1" applyBorder="1" applyAlignment="1">
      <alignment/>
    </xf>
    <xf numFmtId="0" fontId="4" fillId="0" borderId="13" xfId="0" applyFont="1" applyBorder="1" applyAlignment="1">
      <alignment/>
    </xf>
    <xf numFmtId="4" fontId="8" fillId="0" borderId="16" xfId="0" applyNumberFormat="1" applyFont="1" applyBorder="1" applyAlignment="1">
      <alignment/>
    </xf>
    <xf numFmtId="4" fontId="8" fillId="0" borderId="17" xfId="0" applyNumberFormat="1" applyFont="1" applyBorder="1" applyAlignment="1">
      <alignment/>
    </xf>
    <xf numFmtId="4" fontId="8" fillId="0" borderId="0" xfId="0" applyNumberFormat="1" applyFont="1" applyBorder="1" applyAlignment="1">
      <alignment horizontal="centerContinuous"/>
    </xf>
    <xf numFmtId="4" fontId="6" fillId="0" borderId="16" xfId="0" applyNumberFormat="1" applyFont="1" applyBorder="1" applyAlignment="1">
      <alignment/>
    </xf>
    <xf numFmtId="37" fontId="7" fillId="0" borderId="13" xfId="0" applyNumberFormat="1" applyFont="1" applyBorder="1" applyAlignment="1">
      <alignment/>
    </xf>
    <xf numFmtId="37" fontId="8" fillId="0" borderId="13" xfId="0" applyNumberFormat="1" applyFont="1" applyBorder="1" applyAlignment="1">
      <alignment/>
    </xf>
    <xf numFmtId="37" fontId="6" fillId="0" borderId="13" xfId="0" applyNumberFormat="1" applyFont="1" applyBorder="1" applyAlignment="1">
      <alignment horizontal="center"/>
    </xf>
    <xf numFmtId="49" fontId="6" fillId="0" borderId="14" xfId="0" applyNumberFormat="1" applyFont="1" applyBorder="1" applyAlignment="1">
      <alignment horizontal="centerContinuous"/>
    </xf>
    <xf numFmtId="37" fontId="8" fillId="0" borderId="0" xfId="0" applyNumberFormat="1" applyFont="1" applyBorder="1" applyAlignment="1">
      <alignment horizontal="center"/>
    </xf>
    <xf numFmtId="37" fontId="8" fillId="0" borderId="0" xfId="0" applyNumberFormat="1" applyFont="1" applyBorder="1" applyAlignment="1">
      <alignment horizontal="left"/>
    </xf>
    <xf numFmtId="37" fontId="8" fillId="0" borderId="13" xfId="0" applyNumberFormat="1" applyFont="1" applyBorder="1" applyAlignment="1">
      <alignment horizontal="center"/>
    </xf>
    <xf numFmtId="0" fontId="6" fillId="0" borderId="0" xfId="0" applyFont="1" applyBorder="1" applyAlignment="1">
      <alignment/>
    </xf>
    <xf numFmtId="0" fontId="7" fillId="0" borderId="0" xfId="0" applyFont="1" applyBorder="1" applyAlignment="1">
      <alignment horizontal="center"/>
    </xf>
    <xf numFmtId="0" fontId="7" fillId="0" borderId="14" xfId="0" applyFont="1" applyBorder="1" applyAlignment="1">
      <alignment horizontal="center"/>
    </xf>
    <xf numFmtId="0" fontId="6" fillId="0" borderId="13" xfId="0" applyFont="1" applyBorder="1" applyAlignment="1">
      <alignment/>
    </xf>
    <xf numFmtId="37" fontId="8" fillId="0" borderId="14" xfId="0" applyNumberFormat="1" applyFont="1" applyBorder="1" applyAlignment="1">
      <alignment/>
    </xf>
    <xf numFmtId="37" fontId="6" fillId="0" borderId="18" xfId="0" applyNumberFormat="1" applyFont="1" applyBorder="1" applyAlignment="1">
      <alignment horizontal="center"/>
    </xf>
    <xf numFmtId="37" fontId="6" fillId="0" borderId="11" xfId="0" applyNumberFormat="1" applyFont="1" applyBorder="1" applyAlignment="1">
      <alignment/>
    </xf>
    <xf numFmtId="37" fontId="8" fillId="0" borderId="11" xfId="0" applyNumberFormat="1" applyFont="1" applyBorder="1" applyAlignment="1">
      <alignment horizontal="center"/>
    </xf>
    <xf numFmtId="0" fontId="7" fillId="0" borderId="11" xfId="0" applyFont="1" applyBorder="1" applyAlignment="1">
      <alignment horizontal="center"/>
    </xf>
    <xf numFmtId="0" fontId="7" fillId="0" borderId="17" xfId="0" applyFont="1" applyBorder="1" applyAlignment="1">
      <alignment horizontal="center"/>
    </xf>
    <xf numFmtId="4" fontId="6" fillId="0" borderId="0" xfId="0" applyNumberFormat="1" applyFont="1" applyBorder="1" applyAlignment="1">
      <alignment/>
    </xf>
    <xf numFmtId="4" fontId="6" fillId="0" borderId="14" xfId="0" applyNumberFormat="1" applyFont="1" applyBorder="1" applyAlignment="1">
      <alignment/>
    </xf>
    <xf numFmtId="0" fontId="7" fillId="0" borderId="13" xfId="0" applyFont="1" applyBorder="1" applyAlignment="1">
      <alignment horizontal="center"/>
    </xf>
    <xf numFmtId="49" fontId="6" fillId="0" borderId="0" xfId="0" applyNumberFormat="1" applyFont="1" applyBorder="1" applyAlignment="1">
      <alignment horizontal="center"/>
    </xf>
    <xf numFmtId="49" fontId="6" fillId="0" borderId="14" xfId="0" applyNumberFormat="1" applyFont="1" applyBorder="1" applyAlignment="1">
      <alignment horizontal="center"/>
    </xf>
    <xf numFmtId="49" fontId="8" fillId="0" borderId="0" xfId="0" applyNumberFormat="1" applyFont="1" applyBorder="1" applyAlignment="1">
      <alignment horizontal="center"/>
    </xf>
    <xf numFmtId="49" fontId="8" fillId="0" borderId="14" xfId="0" applyNumberFormat="1" applyFont="1" applyBorder="1" applyAlignment="1">
      <alignment horizontal="center"/>
    </xf>
    <xf numFmtId="0" fontId="6" fillId="0" borderId="0" xfId="0" applyFont="1" applyBorder="1" applyAlignment="1">
      <alignment horizontal="justify" vertical="justify"/>
    </xf>
    <xf numFmtId="0" fontId="6" fillId="0" borderId="13" xfId="0" applyFont="1" applyBorder="1" applyAlignment="1">
      <alignment horizontal="justify" vertical="justify"/>
    </xf>
    <xf numFmtId="0" fontId="6" fillId="0" borderId="0" xfId="0" applyFont="1" applyBorder="1" applyAlignment="1">
      <alignment horizontal="center" vertical="justify"/>
    </xf>
    <xf numFmtId="0" fontId="0" fillId="0" borderId="13" xfId="0" applyBorder="1" applyAlignment="1">
      <alignment/>
    </xf>
    <xf numFmtId="37" fontId="7" fillId="0" borderId="0" xfId="0" applyNumberFormat="1" applyFont="1" applyBorder="1" applyAlignment="1">
      <alignment horizontal="right"/>
    </xf>
    <xf numFmtId="49" fontId="6" fillId="0" borderId="0" xfId="0" applyNumberFormat="1" applyFont="1" applyBorder="1" applyAlignment="1">
      <alignment horizontal="centerContinuous"/>
    </xf>
    <xf numFmtId="0" fontId="6" fillId="0" borderId="0" xfId="0" applyFont="1" applyBorder="1" applyAlignment="1">
      <alignment horizontal="center"/>
    </xf>
    <xf numFmtId="0" fontId="5" fillId="0" borderId="0" xfId="0" applyFont="1" applyBorder="1" applyAlignment="1">
      <alignment/>
    </xf>
    <xf numFmtId="4" fontId="4" fillId="0" borderId="0" xfId="0" applyNumberFormat="1" applyFont="1" applyAlignment="1">
      <alignment/>
    </xf>
    <xf numFmtId="4" fontId="8" fillId="0" borderId="0" xfId="0" applyNumberFormat="1" applyFont="1" applyFill="1" applyBorder="1" applyAlignment="1">
      <alignment/>
    </xf>
    <xf numFmtId="4" fontId="8" fillId="0" borderId="11" xfId="0" applyNumberFormat="1" applyFont="1" applyFill="1" applyBorder="1" applyAlignment="1">
      <alignment/>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37" fontId="6" fillId="0" borderId="13" xfId="0" applyNumberFormat="1" applyFont="1" applyBorder="1" applyAlignment="1">
      <alignment horizontal="center"/>
    </xf>
    <xf numFmtId="37" fontId="8" fillId="0" borderId="13" xfId="0" applyNumberFormat="1" applyFont="1" applyBorder="1" applyAlignment="1">
      <alignment horizont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37" fontId="8" fillId="0" borderId="0" xfId="0" applyNumberFormat="1" applyFont="1" applyBorder="1" applyAlignment="1">
      <alignment horizontal="center"/>
    </xf>
    <xf numFmtId="37" fontId="8" fillId="0" borderId="14" xfId="0" applyNumberFormat="1" applyFont="1" applyBorder="1" applyAlignment="1">
      <alignment horizontal="center"/>
    </xf>
    <xf numFmtId="49" fontId="8" fillId="0" borderId="13" xfId="0" applyNumberFormat="1" applyFont="1" applyBorder="1" applyAlignment="1">
      <alignment horizontal="center"/>
    </xf>
    <xf numFmtId="49" fontId="8" fillId="0" borderId="0" xfId="0" applyNumberFormat="1" applyFont="1" applyBorder="1" applyAlignment="1">
      <alignment horizontal="center"/>
    </xf>
    <xf numFmtId="49" fontId="8" fillId="0" borderId="14" xfId="0" applyNumberFormat="1"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7" fillId="0" borderId="13" xfId="0" applyFont="1" applyBorder="1" applyAlignment="1" quotePrefix="1">
      <alignment horizontal="center"/>
    </xf>
    <xf numFmtId="0" fontId="7" fillId="0" borderId="0" xfId="0" applyFont="1" applyBorder="1" applyAlignment="1" quotePrefix="1">
      <alignment horizontal="center"/>
    </xf>
    <xf numFmtId="0" fontId="7" fillId="0" borderId="14" xfId="0" applyFont="1" applyBorder="1" applyAlignment="1" quotePrefix="1">
      <alignment horizontal="center"/>
    </xf>
    <xf numFmtId="37" fontId="6" fillId="0" borderId="0" xfId="0" applyNumberFormat="1" applyFont="1" applyBorder="1" applyAlignment="1">
      <alignment horizontal="center"/>
    </xf>
    <xf numFmtId="37" fontId="6" fillId="0" borderId="14" xfId="0" applyNumberFormat="1" applyFont="1" applyBorder="1" applyAlignment="1">
      <alignment horizontal="center"/>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10" fillId="0" borderId="13"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12" fillId="0" borderId="17" xfId="0" applyFont="1" applyBorder="1" applyAlignment="1">
      <alignment horizontal="center" vertical="center"/>
    </xf>
    <xf numFmtId="49" fontId="6" fillId="0" borderId="13" xfId="0" applyNumberFormat="1" applyFont="1" applyBorder="1" applyAlignment="1">
      <alignment horizontal="center"/>
    </xf>
    <xf numFmtId="49" fontId="6" fillId="0" borderId="0" xfId="0" applyNumberFormat="1" applyFont="1" applyBorder="1" applyAlignment="1">
      <alignment horizontal="center"/>
    </xf>
    <xf numFmtId="49" fontId="6" fillId="0" borderId="14" xfId="0" applyNumberFormat="1" applyFont="1" applyBorder="1" applyAlignment="1">
      <alignment horizont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86</xdr:row>
      <xdr:rowOff>114300</xdr:rowOff>
    </xdr:from>
    <xdr:to>
      <xdr:col>18</xdr:col>
      <xdr:colOff>828675</xdr:colOff>
      <xdr:row>108</xdr:row>
      <xdr:rowOff>47625</xdr:rowOff>
    </xdr:to>
    <xdr:sp>
      <xdr:nvSpPr>
        <xdr:cNvPr id="1" name="Text 1"/>
        <xdr:cNvSpPr txBox="1">
          <a:spLocks noChangeArrowheads="1"/>
        </xdr:cNvSpPr>
      </xdr:nvSpPr>
      <xdr:spPr>
        <a:xfrm>
          <a:off x="66675" y="18859500"/>
          <a:ext cx="15849600" cy="4333875"/>
        </a:xfrm>
        <a:prstGeom prst="rect">
          <a:avLst/>
        </a:prstGeom>
        <a:solidFill>
          <a:srgbClr val="FFFFFF"/>
        </a:solidFill>
        <a:ln w="1" cmpd="sng">
          <a:noFill/>
        </a:ln>
      </xdr:spPr>
      <xdr:txBody>
        <a:bodyPr vertOverflow="clip" wrap="square" lIns="27432" tIns="22860" rIns="27432" bIns="22860" anchor="ctr"/>
        <a:p>
          <a:pPr algn="just">
            <a:defRPr/>
          </a:pPr>
          <a:r>
            <a:rPr lang="en-US" cap="none" sz="1050" b="1" i="0" u="none" baseline="0">
              <a:solidFill>
                <a:srgbClr val="000000"/>
              </a:solidFill>
              <a:latin typeface="Times New Roman"/>
              <a:ea typeface="Times New Roman"/>
              <a:cs typeface="Times New Roman"/>
            </a:rPr>
            <a:t>Έκθεση επί των Οικονομικών Καταστάσεων
</a:t>
          </a:r>
          <a:r>
            <a:rPr lang="en-US" cap="none" sz="1050" b="0" i="0" u="none" baseline="0">
              <a:solidFill>
                <a:srgbClr val="000000"/>
              </a:solidFill>
              <a:latin typeface="Times New Roman"/>
              <a:ea typeface="Times New Roman"/>
              <a:cs typeface="Times New Roman"/>
            </a:rPr>
            <a:t>Ελέγξαμε τις ανωτέρω οικονομικές καταστάσεις της Εταιρείας '' ΕΜΠΟΡΙΚΟ ΠΟΛΙΤΙΣΤΙΚΟ ΚΕΝΤΡΟ ΑΓΙΟΥ ΜΑΜΑΝΤΟΣ ΑΝΩΝΥΜΗ ΜΟΝΟΜΕΤΟΧΙΚΗ ΕΤΑΙΡΙΑ Ο.Τ.Α.  '' με διακριτικό τίτλο ''Ε.ΠΟ.Κ.Α.Μ. Α.Ε.'', οι οποίες αποτελούνται από τον ισολογισμό της 31ης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050" b="1" i="0" u="none" baseline="0">
              <a:solidFill>
                <a:srgbClr val="000000"/>
              </a:solidFill>
              <a:latin typeface="Times New Roman"/>
              <a:ea typeface="Times New Roman"/>
              <a:cs typeface="Times New Roman"/>
            </a:rPr>
            <a:t>Ευθύνη της Διοίκησης για τις Οικονομικές Καταστάσεις
</a:t>
          </a:r>
          <a:r>
            <a:rPr lang="en-US" cap="none" sz="1050" b="0" i="0" u="none" baseline="0">
              <a:solidFill>
                <a:srgbClr val="000000"/>
              </a:solidFill>
              <a:latin typeface="Times New Roman"/>
              <a:ea typeface="Times New Roman"/>
              <a:cs typeface="Times New Roman"/>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42α έως και 43γ του κωδ.Ν.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050" b="1" i="0" u="none" baseline="0">
              <a:solidFill>
                <a:srgbClr val="000000"/>
              </a:solidFill>
              <a:latin typeface="Times New Roman"/>
              <a:ea typeface="Times New Roman"/>
              <a:cs typeface="Times New Roman"/>
            </a:rPr>
            <a:t>Ευθύνη του Ελεγκτή
</a:t>
          </a:r>
          <a:r>
            <a:rPr lang="en-US" cap="none" sz="1050" b="0" i="0" u="none" baseline="0">
              <a:solidFill>
                <a:srgbClr val="000000"/>
              </a:solidFill>
              <a:latin typeface="Times New Roman"/>
              <a:ea typeface="Times New Roman"/>
              <a:cs typeface="Times New Roman"/>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050" b="1" i="0" u="none" baseline="0">
              <a:solidFill>
                <a:srgbClr val="000000"/>
              </a:solidFill>
              <a:latin typeface="Times New Roman"/>
              <a:ea typeface="Times New Roman"/>
              <a:cs typeface="Times New Roman"/>
            </a:rPr>
            <a:t>Βάση για Γνώμη με Επιφύλαξη
</a:t>
          </a:r>
          <a:r>
            <a:rPr lang="en-US" cap="none" sz="1050" b="0" i="0" u="none" baseline="0">
              <a:solidFill>
                <a:srgbClr val="000000"/>
              </a:solidFill>
              <a:latin typeface="Times New Roman"/>
              <a:ea typeface="Times New Roman"/>
              <a:cs typeface="Times New Roman"/>
            </a:rPr>
            <a:t>Από τον έλεγχό μας προέκυψαν τα εξής: 1) Κατά παρέκκλιση των λογιστικών αρχών, που προβλέπονται από τον κωδ. Ν.2190/1920 και το ΕΓΛΣ, στην προηγούμενη και στην παρούσα χρήση, δεν διενεργήθηκαν, αποσβέσεις επί των κτιρίων συνολικού ποσού ευρώ 93.055,00, με συνέπεια η αξία των κτιρίων και τα ίδια κεφάλαια να εμφανίζονται ισόποσα αυξημένα, όπως και τα αποτελέσματα της προηγούμενης χρήσεως (κέρδη) αυξημένα κατά ποσό ευρώ 48.800,00 και τα αποτελέσματα της παρούσας χρήσης (ζημιές) μειωμένα κατά ποσό € 44.255,00. 2) Κατά παρέκκλιση των λογιστικών αρχών, που προβλέπονται από τον κωδ. Ν. 2190/1920 και το ΕΓΛΣ, δεν σχηματίζεται πρόβλεψη για αποζημίωση προσωπικού λόγω εξόδου από την υπηρεσία. Κατά την 31η Δεκεμβρίου 2012, το συνολικό ύψος της μη σχηματισθείσας πρόβλεψης ανέρχεται σε ευρώ 12.000,00, με συνέπεια οι προβλέψεις να εμφανίζονται μειωμένες κατά 12.000 ευρώ, τα ίδια κεφάλαια να εμφανίζονται αυξημένα κατά ευρώ 12.000 και τα αποτελέσματα χρήσης μειωμένα κατά 2.000,00 ευρώ. 3) Οι φορολογικές υποχρεώσεις της εταιρίας δεν έχουν εξεταστεί από τις φορολογικές αρχές για τις χρήσεις από 2010 έως και 2012. Ως εκ τούτου τα φορολογικά αποτελέσματα των χρήσεων αυτών δεν έχουν καταστεί οριστικά. Η εταιρία δεν έχει προβεί σε εκτίμηση των πρόσθετων φόρων και των προσαυξήσεων που πιθανόν καταλογιστούν σε μελλοντικό φορολογικό έλεγχο και δεν έχει σχηματίσει σχετική πρόβλεψη για αυτή την ενδεχόμενη υποχρέωση. Από τον έλεγχό μας, δεν έχουμε αποκτήσει εύλογη διασφάλιση σχετικά με την εκτίμηση του ύψους της πρόβλεψης που τυχόν απαιτείται.
</a:t>
          </a:r>
          <a:r>
            <a:rPr lang="en-US" cap="none" sz="1050" b="1" i="0" u="none" baseline="0">
              <a:solidFill>
                <a:srgbClr val="000000"/>
              </a:solidFill>
              <a:latin typeface="Times New Roman"/>
              <a:ea typeface="Times New Roman"/>
              <a:cs typeface="Times New Roman"/>
            </a:rPr>
            <a:t>Γνώμη με Επιφύλαξη
</a:t>
          </a:r>
          <a:r>
            <a:rPr lang="en-US" cap="none" sz="1050" b="0" i="0" u="none" baseline="0">
              <a:solidFill>
                <a:srgbClr val="000000"/>
              </a:solidFill>
              <a:latin typeface="Times New Roman"/>
              <a:ea typeface="Times New Roman"/>
              <a:cs typeface="Times New Roman"/>
            </a:rPr>
            <a:t>Κατά τη γνώμη μας, εκτός από τις πιθανές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 ΕΜΠΟΡΙΚΟ ΠΟΛΙΤΙΣΤΙΚΟ ΚΕΝΤΡΟ ΑΓΙΟΥ ΜΑΜΑΝΤΟΣ ΑΝΩΝΥΜΗ ΜΟΝΟΜΕΤΟΧΙΚΗ ΕΤΑΙΡΙΑ Ο.Τ.Α. '' με διακριτικό τίτλο ''Ε.ΠΟ.Κ.Α.Μ. Α.Ε.'' κατά την 31η Δεκεμβρίου 2012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42α έως και 43γ του κωδ.Ν. 2190/1920.
</a:t>
          </a:r>
          <a:r>
            <a:rPr lang="en-US" cap="none" sz="1050" b="1" i="0" u="none" baseline="0">
              <a:solidFill>
                <a:srgbClr val="000000"/>
              </a:solidFill>
              <a:latin typeface="Times New Roman"/>
              <a:ea typeface="Times New Roman"/>
              <a:cs typeface="Times New Roman"/>
            </a:rPr>
            <a:t>Αναφορά επί Άλλων Νομικών και Κανονιστικών Θεμάτων
</a:t>
          </a:r>
          <a:r>
            <a:rPr lang="en-US" cap="none" sz="1050" b="0" i="0" u="none" baseline="0">
              <a:solidFill>
                <a:srgbClr val="000000"/>
              </a:solidFill>
              <a:latin typeface="Times New Roman"/>
              <a:ea typeface="Times New Roman"/>
              <a:cs typeface="Times New Roman"/>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L145"/>
  <sheetViews>
    <sheetView tabSelected="1" zoomScale="80" zoomScaleNormal="80" zoomScaleSheetLayoutView="50" zoomScalePageLayoutView="0" workbookViewId="0" topLeftCell="A55">
      <selection activeCell="G74" sqref="G74"/>
    </sheetView>
  </sheetViews>
  <sheetFormatPr defaultColWidth="8.8515625" defaultRowHeight="12.75"/>
  <cols>
    <col min="1" max="1" width="52.28125" style="1" customWidth="1"/>
    <col min="2" max="2" width="0.71875" style="1" customWidth="1"/>
    <col min="3" max="3" width="15.140625" style="1" bestFit="1" customWidth="1"/>
    <col min="4" max="4" width="0.5625" style="1" customWidth="1"/>
    <col min="5" max="5" width="13.28125" style="1" bestFit="1" customWidth="1"/>
    <col min="6" max="6" width="0.5625" style="1" customWidth="1"/>
    <col min="7" max="7" width="15.140625" style="1" bestFit="1" customWidth="1"/>
    <col min="8" max="8" width="1.7109375" style="8" customWidth="1"/>
    <col min="9" max="9" width="15.140625" style="1" bestFit="1" customWidth="1"/>
    <col min="10" max="10" width="0.5625" style="1" customWidth="1"/>
    <col min="11" max="11" width="13.28125" style="1" bestFit="1" customWidth="1"/>
    <col min="12" max="12" width="0.5625" style="1" customWidth="1"/>
    <col min="13" max="13" width="15.140625" style="1" bestFit="1" customWidth="1"/>
    <col min="14" max="14" width="2.57421875" style="1" customWidth="1"/>
    <col min="15" max="15" width="61.7109375" style="1" customWidth="1"/>
    <col min="16" max="16" width="0.71875" style="1" customWidth="1"/>
    <col min="17" max="17" width="15.421875" style="1" bestFit="1" customWidth="1"/>
    <col min="18" max="18" width="1.7109375" style="8" customWidth="1"/>
    <col min="19" max="19" width="15.421875" style="1" bestFit="1" customWidth="1"/>
    <col min="20" max="20" width="10.421875" style="1" bestFit="1" customWidth="1"/>
    <col min="21" max="16384" width="8.8515625" style="1" customWidth="1"/>
  </cols>
  <sheetData>
    <row r="1" ht="19.5" customHeight="1"/>
    <row r="2" spans="1:19" ht="93.75" customHeight="1">
      <c r="A2" s="94" t="s">
        <v>126</v>
      </c>
      <c r="B2" s="95"/>
      <c r="C2" s="95"/>
      <c r="D2" s="95"/>
      <c r="E2" s="95"/>
      <c r="F2" s="95"/>
      <c r="G2" s="95"/>
      <c r="H2" s="95"/>
      <c r="I2" s="95"/>
      <c r="J2" s="95"/>
      <c r="K2" s="95"/>
      <c r="L2" s="95"/>
      <c r="M2" s="95"/>
      <c r="N2" s="95"/>
      <c r="O2" s="95"/>
      <c r="P2" s="95"/>
      <c r="Q2" s="95"/>
      <c r="R2" s="95"/>
      <c r="S2" s="96"/>
    </row>
    <row r="3" spans="1:19" ht="23.25">
      <c r="A3" s="100" t="s">
        <v>69</v>
      </c>
      <c r="B3" s="101"/>
      <c r="C3" s="101"/>
      <c r="D3" s="101"/>
      <c r="E3" s="101"/>
      <c r="F3" s="101"/>
      <c r="G3" s="101"/>
      <c r="H3" s="101"/>
      <c r="I3" s="101"/>
      <c r="J3" s="101"/>
      <c r="K3" s="101"/>
      <c r="L3" s="101"/>
      <c r="M3" s="101"/>
      <c r="N3" s="101"/>
      <c r="O3" s="101"/>
      <c r="P3" s="101"/>
      <c r="Q3" s="101"/>
      <c r="R3" s="101"/>
      <c r="S3" s="102"/>
    </row>
    <row r="4" spans="1:19" ht="23.25">
      <c r="A4" s="100" t="s">
        <v>109</v>
      </c>
      <c r="B4" s="101"/>
      <c r="C4" s="101"/>
      <c r="D4" s="101"/>
      <c r="E4" s="101"/>
      <c r="F4" s="101"/>
      <c r="G4" s="101"/>
      <c r="H4" s="101"/>
      <c r="I4" s="101"/>
      <c r="J4" s="101"/>
      <c r="K4" s="101"/>
      <c r="L4" s="101"/>
      <c r="M4" s="101"/>
      <c r="N4" s="101"/>
      <c r="O4" s="101"/>
      <c r="P4" s="101"/>
      <c r="Q4" s="101"/>
      <c r="R4" s="101"/>
      <c r="S4" s="102"/>
    </row>
    <row r="5" spans="1:19" ht="33">
      <c r="A5" s="97" t="s">
        <v>104</v>
      </c>
      <c r="B5" s="98"/>
      <c r="C5" s="98"/>
      <c r="D5" s="98"/>
      <c r="E5" s="98"/>
      <c r="F5" s="98"/>
      <c r="G5" s="98"/>
      <c r="H5" s="98"/>
      <c r="I5" s="98"/>
      <c r="J5" s="98"/>
      <c r="K5" s="98"/>
      <c r="L5" s="98"/>
      <c r="M5" s="98"/>
      <c r="N5" s="98"/>
      <c r="O5" s="98"/>
      <c r="P5" s="98"/>
      <c r="Q5" s="98"/>
      <c r="R5" s="98"/>
      <c r="S5" s="99"/>
    </row>
    <row r="6" spans="1:19" ht="23.25">
      <c r="A6" s="100" t="s">
        <v>103</v>
      </c>
      <c r="B6" s="101"/>
      <c r="C6" s="101"/>
      <c r="D6" s="101"/>
      <c r="E6" s="101"/>
      <c r="F6" s="101"/>
      <c r="G6" s="101"/>
      <c r="H6" s="101"/>
      <c r="I6" s="101"/>
      <c r="J6" s="101"/>
      <c r="K6" s="101"/>
      <c r="L6" s="101"/>
      <c r="M6" s="101"/>
      <c r="N6" s="101"/>
      <c r="O6" s="101"/>
      <c r="P6" s="101"/>
      <c r="Q6" s="101"/>
      <c r="R6" s="101"/>
      <c r="S6" s="102"/>
    </row>
    <row r="7" spans="1:19" ht="15.75">
      <c r="A7" s="71" t="s">
        <v>60</v>
      </c>
      <c r="B7" s="72"/>
      <c r="C7" s="72"/>
      <c r="D7" s="72"/>
      <c r="E7" s="72"/>
      <c r="F7" s="72"/>
      <c r="G7" s="72"/>
      <c r="H7" s="72"/>
      <c r="I7" s="72"/>
      <c r="J7" s="72"/>
      <c r="K7" s="72"/>
      <c r="L7" s="72"/>
      <c r="M7" s="72"/>
      <c r="N7" s="72"/>
      <c r="O7" s="72"/>
      <c r="P7" s="72"/>
      <c r="Q7" s="72"/>
      <c r="R7" s="72"/>
      <c r="S7" s="73"/>
    </row>
    <row r="8" spans="1:19" ht="15.75" customHeight="1">
      <c r="A8" s="20" t="s">
        <v>24</v>
      </c>
      <c r="B8" s="21"/>
      <c r="C8" s="21"/>
      <c r="D8" s="21"/>
      <c r="E8" s="21"/>
      <c r="F8" s="21"/>
      <c r="G8" s="21"/>
      <c r="H8" s="21"/>
      <c r="I8" s="21"/>
      <c r="J8" s="21"/>
      <c r="K8" s="21"/>
      <c r="L8" s="21"/>
      <c r="M8" s="21"/>
      <c r="N8" s="21"/>
      <c r="O8" s="8"/>
      <c r="P8" s="21"/>
      <c r="Q8" s="64"/>
      <c r="R8" s="64"/>
      <c r="S8" s="22" t="s">
        <v>25</v>
      </c>
    </row>
    <row r="9" spans="1:19" ht="15.75" customHeight="1">
      <c r="A9" s="23"/>
      <c r="B9" s="6"/>
      <c r="C9" s="21" t="s">
        <v>102</v>
      </c>
      <c r="D9" s="21"/>
      <c r="E9" s="21"/>
      <c r="F9" s="21"/>
      <c r="G9" s="21"/>
      <c r="H9" s="21"/>
      <c r="I9" s="21" t="s">
        <v>101</v>
      </c>
      <c r="J9" s="21"/>
      <c r="K9" s="21"/>
      <c r="L9" s="21"/>
      <c r="M9" s="21"/>
      <c r="N9" s="6"/>
      <c r="O9" s="6"/>
      <c r="P9" s="21"/>
      <c r="Q9" s="21" t="s">
        <v>27</v>
      </c>
      <c r="R9" s="21"/>
      <c r="S9" s="24" t="s">
        <v>27</v>
      </c>
    </row>
    <row r="10" spans="1:19" ht="15.75" customHeight="1">
      <c r="A10" s="23"/>
      <c r="B10" s="6"/>
      <c r="C10" s="25" t="s">
        <v>29</v>
      </c>
      <c r="D10" s="25"/>
      <c r="E10" s="6"/>
      <c r="F10" s="6"/>
      <c r="G10" s="6" t="s">
        <v>28</v>
      </c>
      <c r="H10" s="6"/>
      <c r="I10" s="25" t="s">
        <v>29</v>
      </c>
      <c r="J10" s="25"/>
      <c r="K10" s="6"/>
      <c r="L10" s="6"/>
      <c r="M10" s="6" t="s">
        <v>28</v>
      </c>
      <c r="N10" s="6"/>
      <c r="O10" s="6"/>
      <c r="P10" s="21"/>
      <c r="Q10" s="21" t="s">
        <v>43</v>
      </c>
      <c r="R10" s="21"/>
      <c r="S10" s="24" t="s">
        <v>105</v>
      </c>
    </row>
    <row r="11" spans="1:19" ht="15.75" customHeight="1">
      <c r="A11" s="23"/>
      <c r="B11" s="6"/>
      <c r="C11" s="25" t="s">
        <v>32</v>
      </c>
      <c r="D11" s="25"/>
      <c r="E11" s="25" t="s">
        <v>30</v>
      </c>
      <c r="F11" s="6"/>
      <c r="G11" s="25" t="s">
        <v>31</v>
      </c>
      <c r="H11" s="25"/>
      <c r="I11" s="25" t="s">
        <v>32</v>
      </c>
      <c r="J11" s="25"/>
      <c r="K11" s="25" t="s">
        <v>30</v>
      </c>
      <c r="L11" s="6"/>
      <c r="M11" s="25" t="s">
        <v>31</v>
      </c>
      <c r="N11" s="6"/>
      <c r="O11" s="6"/>
      <c r="P11" s="21"/>
      <c r="Q11" s="21" t="s">
        <v>68</v>
      </c>
      <c r="R11" s="21"/>
      <c r="S11" s="24" t="s">
        <v>68</v>
      </c>
    </row>
    <row r="12" spans="1:22" ht="15.75" customHeight="1">
      <c r="A12" s="23" t="s">
        <v>65</v>
      </c>
      <c r="B12" s="6"/>
      <c r="C12" s="5"/>
      <c r="D12" s="5"/>
      <c r="E12" s="5"/>
      <c r="F12" s="5"/>
      <c r="G12" s="5"/>
      <c r="H12" s="5"/>
      <c r="I12" s="5"/>
      <c r="J12" s="5"/>
      <c r="K12" s="5"/>
      <c r="L12" s="5"/>
      <c r="M12" s="5"/>
      <c r="N12" s="26"/>
      <c r="O12" s="6" t="s">
        <v>55</v>
      </c>
      <c r="P12" s="6"/>
      <c r="Q12" s="21" t="s">
        <v>106</v>
      </c>
      <c r="R12" s="21"/>
      <c r="S12" s="24" t="s">
        <v>70</v>
      </c>
      <c r="V12" s="11"/>
    </row>
    <row r="13" spans="1:19" ht="15.75" customHeight="1" thickBot="1">
      <c r="A13" s="27" t="s">
        <v>66</v>
      </c>
      <c r="B13" s="11"/>
      <c r="C13" s="13">
        <v>47274.13</v>
      </c>
      <c r="D13" s="11"/>
      <c r="E13" s="13">
        <v>6851.13</v>
      </c>
      <c r="F13" s="11"/>
      <c r="G13" s="13">
        <f>C13-E13</f>
        <v>40423</v>
      </c>
      <c r="H13" s="11"/>
      <c r="I13" s="13">
        <f>45141.23+80</f>
        <v>45221.23</v>
      </c>
      <c r="J13" s="11"/>
      <c r="K13" s="13">
        <f>1941.72</f>
        <v>1941.72</v>
      </c>
      <c r="L13" s="11"/>
      <c r="M13" s="13">
        <f>I13-K13</f>
        <v>43279.51</v>
      </c>
      <c r="N13" s="26"/>
      <c r="O13" s="6" t="s">
        <v>61</v>
      </c>
      <c r="P13" s="11"/>
      <c r="Q13" s="11"/>
      <c r="R13" s="11"/>
      <c r="S13" s="28"/>
    </row>
    <row r="14" spans="1:19" ht="15.75" customHeight="1" thickTop="1">
      <c r="A14" s="27"/>
      <c r="B14" s="6"/>
      <c r="C14" s="11"/>
      <c r="D14" s="25"/>
      <c r="E14" s="11"/>
      <c r="F14" s="25"/>
      <c r="G14" s="11"/>
      <c r="H14" s="11"/>
      <c r="I14" s="11"/>
      <c r="J14" s="25"/>
      <c r="K14" s="11"/>
      <c r="L14" s="25"/>
      <c r="M14" s="11"/>
      <c r="N14" s="6"/>
      <c r="O14" s="5" t="s">
        <v>77</v>
      </c>
      <c r="P14" s="11"/>
      <c r="Q14" s="11"/>
      <c r="R14" s="11"/>
      <c r="S14" s="28"/>
    </row>
    <row r="15" spans="1:19" ht="15.75" customHeight="1">
      <c r="A15" s="23" t="s">
        <v>11</v>
      </c>
      <c r="B15" s="5"/>
      <c r="C15" s="11"/>
      <c r="D15" s="5"/>
      <c r="E15" s="11"/>
      <c r="F15" s="5"/>
      <c r="G15" s="11"/>
      <c r="H15" s="11"/>
      <c r="I15" s="11"/>
      <c r="J15" s="5"/>
      <c r="K15" s="11"/>
      <c r="L15" s="5"/>
      <c r="M15" s="11"/>
      <c r="N15" s="26"/>
      <c r="O15" s="5" t="s">
        <v>16</v>
      </c>
      <c r="P15" s="11"/>
      <c r="Q15" s="11">
        <v>1232298.28</v>
      </c>
      <c r="R15" s="11"/>
      <c r="S15" s="28">
        <v>1232298.28</v>
      </c>
    </row>
    <row r="16" spans="1:19" ht="15.75" customHeight="1">
      <c r="A16" s="23" t="s">
        <v>33</v>
      </c>
      <c r="B16" s="5"/>
      <c r="C16" s="11"/>
      <c r="D16" s="11"/>
      <c r="E16" s="11"/>
      <c r="F16" s="11"/>
      <c r="G16" s="11"/>
      <c r="H16" s="11"/>
      <c r="I16" s="11"/>
      <c r="J16" s="11"/>
      <c r="K16" s="11"/>
      <c r="L16" s="11"/>
      <c r="M16" s="11"/>
      <c r="N16" s="6"/>
      <c r="O16" s="5" t="s">
        <v>76</v>
      </c>
      <c r="P16" s="11"/>
      <c r="Q16" s="11">
        <v>394401.72</v>
      </c>
      <c r="R16" s="11"/>
      <c r="S16" s="28">
        <v>394401.72</v>
      </c>
    </row>
    <row r="17" spans="1:19" ht="15.75" customHeight="1" thickBot="1">
      <c r="A17" s="27" t="s">
        <v>72</v>
      </c>
      <c r="B17" s="5"/>
      <c r="C17" s="11">
        <v>365277.54</v>
      </c>
      <c r="D17" s="11"/>
      <c r="E17" s="11">
        <v>0</v>
      </c>
      <c r="F17" s="11"/>
      <c r="G17" s="11">
        <f>C17-E17</f>
        <v>365277.54</v>
      </c>
      <c r="H17" s="11"/>
      <c r="I17" s="11">
        <v>365277.54</v>
      </c>
      <c r="J17" s="11"/>
      <c r="K17" s="11">
        <v>0</v>
      </c>
      <c r="L17" s="11"/>
      <c r="M17" s="11">
        <f>I17-K17</f>
        <v>365277.54</v>
      </c>
      <c r="N17" s="6"/>
      <c r="O17" s="5"/>
      <c r="P17" s="11"/>
      <c r="Q17" s="10">
        <f>SUM(Q15:Q16)</f>
        <v>1626700</v>
      </c>
      <c r="R17" s="11"/>
      <c r="S17" s="29">
        <f>SUM(S15:S16)</f>
        <v>1626700</v>
      </c>
    </row>
    <row r="18" spans="1:19" ht="15.75" customHeight="1" thickTop="1">
      <c r="A18" s="27" t="s">
        <v>73</v>
      </c>
      <c r="B18" s="5"/>
      <c r="C18" s="11">
        <f>867997.61+128500+39506.07</f>
        <v>1036003.6799999999</v>
      </c>
      <c r="D18" s="11"/>
      <c r="E18" s="11">
        <v>106535.97</v>
      </c>
      <c r="F18" s="11"/>
      <c r="G18" s="11">
        <f>C18-E18</f>
        <v>929467.71</v>
      </c>
      <c r="H18" s="11"/>
      <c r="I18" s="11">
        <f>867997.61+128500+39506.07</f>
        <v>1036003.6799999999</v>
      </c>
      <c r="J18" s="11"/>
      <c r="K18" s="11">
        <v>67911.21</v>
      </c>
      <c r="L18" s="11"/>
      <c r="M18" s="11">
        <f>I18-K18</f>
        <v>968092.47</v>
      </c>
      <c r="N18" s="6"/>
      <c r="O18" s="6" t="s">
        <v>34</v>
      </c>
      <c r="P18" s="11"/>
      <c r="Q18" s="11"/>
      <c r="R18" s="11"/>
      <c r="S18" s="28"/>
    </row>
    <row r="19" spans="1:19" ht="15.75" customHeight="1">
      <c r="A19" s="27" t="s">
        <v>0</v>
      </c>
      <c r="B19" s="5"/>
      <c r="C19" s="11"/>
      <c r="D19" s="11"/>
      <c r="E19" s="11"/>
      <c r="F19" s="11"/>
      <c r="G19" s="11"/>
      <c r="H19" s="11"/>
      <c r="I19" s="11"/>
      <c r="J19" s="11"/>
      <c r="K19" s="11"/>
      <c r="L19" s="11"/>
      <c r="M19" s="11"/>
      <c r="N19" s="6"/>
      <c r="O19" s="5" t="s">
        <v>17</v>
      </c>
      <c r="P19" s="11"/>
      <c r="Q19" s="11">
        <v>1697.4</v>
      </c>
      <c r="R19" s="11"/>
      <c r="S19" s="28">
        <v>1697.4</v>
      </c>
    </row>
    <row r="20" spans="1:19" ht="15.75" customHeight="1">
      <c r="A20" s="27" t="s">
        <v>1</v>
      </c>
      <c r="B20" s="5"/>
      <c r="C20" s="11">
        <v>4676.37</v>
      </c>
      <c r="D20" s="11"/>
      <c r="E20" s="11">
        <v>1313.52</v>
      </c>
      <c r="F20" s="11"/>
      <c r="G20" s="11">
        <f>C20-E20</f>
        <v>3362.85</v>
      </c>
      <c r="H20" s="11"/>
      <c r="I20" s="11">
        <f>361.29+575.12+2000</f>
        <v>2936.41</v>
      </c>
      <c r="J20" s="11"/>
      <c r="K20" s="11">
        <v>762.78</v>
      </c>
      <c r="L20" s="11"/>
      <c r="M20" s="11">
        <f>I20-K20</f>
        <v>2173.63</v>
      </c>
      <c r="N20" s="6"/>
      <c r="O20" s="5" t="s">
        <v>78</v>
      </c>
      <c r="P20" s="8"/>
      <c r="Q20" s="11">
        <f>38813.26+2424.06</f>
        <v>41237.32</v>
      </c>
      <c r="R20" s="11"/>
      <c r="S20" s="28">
        <f>38813.26+2424.06</f>
        <v>41237.32</v>
      </c>
    </row>
    <row r="21" spans="1:19" ht="15.75" customHeight="1" thickBot="1">
      <c r="A21" s="27" t="s">
        <v>35</v>
      </c>
      <c r="B21" s="5"/>
      <c r="C21" s="11">
        <f>6999.7</f>
        <v>6999.7</v>
      </c>
      <c r="D21" s="15"/>
      <c r="E21" s="11">
        <v>2799.84</v>
      </c>
      <c r="F21" s="11"/>
      <c r="G21" s="11">
        <f>C21-E21</f>
        <v>4199.86</v>
      </c>
      <c r="H21" s="11"/>
      <c r="I21" s="11">
        <f>6999.7</f>
        <v>6999.7</v>
      </c>
      <c r="J21" s="15"/>
      <c r="K21" s="11">
        <v>1399.92</v>
      </c>
      <c r="L21" s="11"/>
      <c r="M21" s="11">
        <f>I21-K21</f>
        <v>5599.78</v>
      </c>
      <c r="N21" s="6"/>
      <c r="O21" s="8"/>
      <c r="P21" s="8"/>
      <c r="Q21" s="10">
        <f>SUM(Q19:Q20)</f>
        <v>42934.72</v>
      </c>
      <c r="R21" s="11"/>
      <c r="S21" s="29">
        <f>SUM(S19:S20)</f>
        <v>42934.72</v>
      </c>
    </row>
    <row r="22" spans="1:22" ht="15.75" customHeight="1" thickTop="1">
      <c r="A22" s="27" t="s">
        <v>36</v>
      </c>
      <c r="B22" s="5"/>
      <c r="C22" s="11">
        <v>329428.35</v>
      </c>
      <c r="D22" s="11"/>
      <c r="E22" s="11">
        <v>238907.82</v>
      </c>
      <c r="F22" s="11"/>
      <c r="G22" s="11">
        <f>C22-E22</f>
        <v>90520.52999999997</v>
      </c>
      <c r="H22" s="11"/>
      <c r="I22" s="11">
        <f>14396.48+769.18+1513.67+307151.06</f>
        <v>323830.39</v>
      </c>
      <c r="J22" s="11"/>
      <c r="K22" s="11">
        <v>177499.8</v>
      </c>
      <c r="L22" s="11"/>
      <c r="M22" s="11">
        <f>I22-K22</f>
        <v>146330.59000000003</v>
      </c>
      <c r="N22" s="6"/>
      <c r="O22" s="8"/>
      <c r="P22" s="8"/>
      <c r="Q22" s="8"/>
      <c r="S22" s="30"/>
      <c r="V22" s="11"/>
    </row>
    <row r="23" spans="1:19" ht="15.75" customHeight="1" thickBot="1">
      <c r="A23" s="27" t="s">
        <v>53</v>
      </c>
      <c r="B23" s="5"/>
      <c r="C23" s="10">
        <f>SUM(C17:C22)</f>
        <v>1742385.6400000001</v>
      </c>
      <c r="D23" s="11"/>
      <c r="E23" s="10">
        <f>SUM(E17:E22)</f>
        <v>349557.15</v>
      </c>
      <c r="F23" s="11"/>
      <c r="G23" s="10">
        <f>SUM(G17:G22)</f>
        <v>1392828.4900000002</v>
      </c>
      <c r="H23" s="11"/>
      <c r="I23" s="10">
        <f>SUM(I17:I22)</f>
        <v>1735047.7199999997</v>
      </c>
      <c r="J23" s="11"/>
      <c r="K23" s="10">
        <f>SUM(K17:K22)</f>
        <v>247573.71</v>
      </c>
      <c r="L23" s="11"/>
      <c r="M23" s="10">
        <f>SUM(M17:M22)</f>
        <v>1487474.01</v>
      </c>
      <c r="N23" s="6"/>
      <c r="O23" s="6" t="s">
        <v>37</v>
      </c>
      <c r="P23" s="11"/>
      <c r="Q23" s="11"/>
      <c r="R23" s="11"/>
      <c r="S23" s="28"/>
    </row>
    <row r="24" spans="1:19" ht="15.75" customHeight="1" thickBot="1" thickTop="1">
      <c r="A24" s="31"/>
      <c r="B24" s="8"/>
      <c r="C24" s="8"/>
      <c r="D24" s="8"/>
      <c r="E24" s="8"/>
      <c r="F24" s="8"/>
      <c r="G24" s="8"/>
      <c r="I24" s="8"/>
      <c r="J24" s="8"/>
      <c r="K24" s="8"/>
      <c r="L24" s="8"/>
      <c r="M24" s="8"/>
      <c r="N24" s="6"/>
      <c r="O24" s="5" t="s">
        <v>67</v>
      </c>
      <c r="P24" s="11"/>
      <c r="Q24" s="13">
        <v>16581.330000000016</v>
      </c>
      <c r="R24" s="11"/>
      <c r="S24" s="32">
        <v>26550.56</v>
      </c>
    </row>
    <row r="25" spans="1:19" ht="15.75" customHeight="1" thickTop="1">
      <c r="A25" s="23" t="s">
        <v>79</v>
      </c>
      <c r="B25" s="8"/>
      <c r="C25" s="8"/>
      <c r="D25" s="8"/>
      <c r="E25" s="8"/>
      <c r="F25" s="8"/>
      <c r="G25" s="8"/>
      <c r="I25" s="8"/>
      <c r="J25" s="8"/>
      <c r="K25" s="8"/>
      <c r="L25" s="8"/>
      <c r="M25" s="8"/>
      <c r="N25" s="6"/>
      <c r="O25" s="5"/>
      <c r="P25" s="11"/>
      <c r="Q25" s="11"/>
      <c r="R25" s="11"/>
      <c r="S25" s="28"/>
    </row>
    <row r="26" spans="1:19" ht="15.75" customHeight="1" thickBot="1">
      <c r="A26" s="23" t="s">
        <v>13</v>
      </c>
      <c r="B26" s="5"/>
      <c r="C26" s="11"/>
      <c r="D26" s="11"/>
      <c r="E26" s="11"/>
      <c r="F26" s="11"/>
      <c r="G26" s="11"/>
      <c r="H26" s="11"/>
      <c r="I26" s="11"/>
      <c r="J26" s="11"/>
      <c r="K26" s="11"/>
      <c r="L26" s="11"/>
      <c r="M26" s="11"/>
      <c r="N26" s="6"/>
      <c r="O26" s="5" t="s">
        <v>2</v>
      </c>
      <c r="P26" s="11"/>
      <c r="Q26" s="13">
        <f>(Q24)+Q21+Q17</f>
        <v>1686216.05</v>
      </c>
      <c r="R26" s="11"/>
      <c r="S26" s="32">
        <f>(S24)+S21+S17</f>
        <v>1696185.28</v>
      </c>
    </row>
    <row r="27" spans="1:19" ht="15.75" customHeight="1" thickTop="1">
      <c r="A27" s="27" t="s">
        <v>8</v>
      </c>
      <c r="B27" s="5"/>
      <c r="C27" s="11"/>
      <c r="D27" s="11"/>
      <c r="E27" s="11"/>
      <c r="F27" s="11"/>
      <c r="G27" s="11">
        <v>5235</v>
      </c>
      <c r="H27" s="11"/>
      <c r="I27" s="11"/>
      <c r="J27" s="11"/>
      <c r="K27" s="11"/>
      <c r="L27" s="11"/>
      <c r="M27" s="11">
        <v>5745</v>
      </c>
      <c r="N27" s="6"/>
      <c r="O27" s="8"/>
      <c r="P27" s="8"/>
      <c r="Q27" s="8"/>
      <c r="S27" s="30"/>
    </row>
    <row r="28" spans="1:19" ht="15.75" customHeight="1">
      <c r="A28" s="27" t="s">
        <v>74</v>
      </c>
      <c r="B28" s="5"/>
      <c r="C28" s="11"/>
      <c r="D28" s="11"/>
      <c r="E28" s="11"/>
      <c r="F28" s="11"/>
      <c r="G28" s="11">
        <v>394401.72</v>
      </c>
      <c r="H28" s="11"/>
      <c r="I28" s="11"/>
      <c r="J28" s="11"/>
      <c r="K28" s="11"/>
      <c r="L28" s="11"/>
      <c r="M28" s="11">
        <v>394401.72</v>
      </c>
      <c r="N28" s="6"/>
      <c r="O28" s="6" t="s">
        <v>56</v>
      </c>
      <c r="P28" s="11"/>
      <c r="Q28" s="11"/>
      <c r="R28" s="11"/>
      <c r="S28" s="28"/>
    </row>
    <row r="29" spans="1:19" ht="15.75" customHeight="1">
      <c r="A29" s="27" t="s">
        <v>14</v>
      </c>
      <c r="B29" s="5"/>
      <c r="C29" s="11"/>
      <c r="D29" s="11"/>
      <c r="E29" s="11"/>
      <c r="F29" s="11"/>
      <c r="G29" s="70">
        <f>19743.94</f>
        <v>19743.94</v>
      </c>
      <c r="H29" s="11"/>
      <c r="I29" s="11"/>
      <c r="J29" s="11"/>
      <c r="K29" s="11"/>
      <c r="L29" s="11"/>
      <c r="M29" s="12">
        <f>21812.74+285.5</f>
        <v>22098.24</v>
      </c>
      <c r="N29" s="6"/>
      <c r="O29" s="6" t="s">
        <v>38</v>
      </c>
      <c r="P29" s="11"/>
      <c r="Q29" s="11"/>
      <c r="R29" s="11"/>
      <c r="S29" s="28"/>
    </row>
    <row r="30" spans="1:19" ht="15.75" customHeight="1" thickBot="1">
      <c r="A30" s="31"/>
      <c r="B30" s="8"/>
      <c r="C30" s="8"/>
      <c r="D30" s="8"/>
      <c r="E30" s="8"/>
      <c r="F30" s="8"/>
      <c r="G30" s="13">
        <f>SUM(G27:G29)</f>
        <v>419380.66</v>
      </c>
      <c r="H30" s="11"/>
      <c r="I30" s="8"/>
      <c r="J30" s="8"/>
      <c r="K30" s="8"/>
      <c r="L30" s="8"/>
      <c r="M30" s="13">
        <f>SUM(M27:M29)</f>
        <v>422244.95999999996</v>
      </c>
      <c r="N30" s="6"/>
      <c r="O30" s="5" t="s">
        <v>18</v>
      </c>
      <c r="P30" s="11"/>
      <c r="Q30" s="69">
        <v>1876.96</v>
      </c>
      <c r="R30" s="11"/>
      <c r="S30" s="28">
        <v>25953.91</v>
      </c>
    </row>
    <row r="31" spans="1:19" ht="15.75" customHeight="1" thickTop="1">
      <c r="A31" s="23" t="s">
        <v>15</v>
      </c>
      <c r="B31" s="5"/>
      <c r="C31" s="11"/>
      <c r="D31" s="11"/>
      <c r="E31" s="11"/>
      <c r="F31" s="11"/>
      <c r="G31" s="11"/>
      <c r="H31" s="11"/>
      <c r="I31" s="11"/>
      <c r="J31" s="11"/>
      <c r="K31" s="11"/>
      <c r="L31" s="11"/>
      <c r="M31" s="11"/>
      <c r="N31" s="6"/>
      <c r="O31" s="5" t="s">
        <v>19</v>
      </c>
      <c r="P31" s="11"/>
      <c r="Q31" s="11">
        <v>5397.54</v>
      </c>
      <c r="R31" s="11"/>
      <c r="S31" s="28">
        <v>23014.35</v>
      </c>
    </row>
    <row r="32" spans="1:19" ht="15.75" customHeight="1">
      <c r="A32" s="27" t="s">
        <v>39</v>
      </c>
      <c r="B32" s="5"/>
      <c r="C32" s="11"/>
      <c r="D32" s="11"/>
      <c r="E32" s="11"/>
      <c r="F32" s="11"/>
      <c r="G32" s="11">
        <v>315.01</v>
      </c>
      <c r="H32" s="11"/>
      <c r="I32" s="11"/>
      <c r="J32" s="11"/>
      <c r="K32" s="11"/>
      <c r="L32" s="11"/>
      <c r="M32" s="11">
        <v>697.46</v>
      </c>
      <c r="N32" s="26"/>
      <c r="O32" s="5" t="s">
        <v>20</v>
      </c>
      <c r="P32" s="11"/>
      <c r="Q32" s="11">
        <v>2721.83</v>
      </c>
      <c r="R32" s="11"/>
      <c r="S32" s="28">
        <v>2951.82</v>
      </c>
    </row>
    <row r="33" spans="1:22" ht="15.75" customHeight="1">
      <c r="A33" s="27" t="s">
        <v>40</v>
      </c>
      <c r="B33" s="5"/>
      <c r="C33" s="11"/>
      <c r="D33" s="11"/>
      <c r="E33" s="11"/>
      <c r="F33" s="11"/>
      <c r="G33" s="11">
        <f>46939.49+203834.31</f>
        <v>250773.8</v>
      </c>
      <c r="H33" s="11"/>
      <c r="I33" s="11"/>
      <c r="J33" s="11"/>
      <c r="K33" s="11"/>
      <c r="L33" s="11"/>
      <c r="M33" s="11">
        <v>208972.47</v>
      </c>
      <c r="N33" s="26"/>
      <c r="O33" s="5" t="s">
        <v>3</v>
      </c>
      <c r="P33" s="11"/>
      <c r="Q33" s="12">
        <v>409244.92</v>
      </c>
      <c r="R33" s="11"/>
      <c r="S33" s="33">
        <f>414277.55+0.5+285</f>
        <v>414563.05</v>
      </c>
      <c r="V33" s="11"/>
    </row>
    <row r="34" spans="1:19" ht="15.75" customHeight="1" thickBot="1">
      <c r="A34" s="27"/>
      <c r="B34" s="5"/>
      <c r="C34" s="11"/>
      <c r="D34" s="11"/>
      <c r="E34" s="11"/>
      <c r="F34" s="11"/>
      <c r="G34" s="10">
        <f>SUM(G32:G33)</f>
        <v>251088.81</v>
      </c>
      <c r="H34" s="11"/>
      <c r="I34" s="11"/>
      <c r="J34" s="11"/>
      <c r="K34" s="11"/>
      <c r="L34" s="11"/>
      <c r="M34" s="10">
        <f>SUM(M32:M33)</f>
        <v>209669.93</v>
      </c>
      <c r="N34" s="6"/>
      <c r="O34" s="8"/>
      <c r="P34" s="8"/>
      <c r="Q34" s="13">
        <f>SUM(Q30:Q33)</f>
        <v>419241.25</v>
      </c>
      <c r="R34" s="11"/>
      <c r="S34" s="32">
        <f>SUM(S30:S33)</f>
        <v>466483.13</v>
      </c>
    </row>
    <row r="35" spans="1:19" ht="15.75" customHeight="1" thickTop="1">
      <c r="A35" s="31"/>
      <c r="B35" s="8"/>
      <c r="C35" s="8"/>
      <c r="D35" s="8"/>
      <c r="E35" s="8"/>
      <c r="F35" s="8"/>
      <c r="G35" s="8"/>
      <c r="I35" s="8"/>
      <c r="J35" s="8"/>
      <c r="K35" s="8"/>
      <c r="L35" s="8"/>
      <c r="M35" s="8"/>
      <c r="N35" s="26"/>
      <c r="O35" s="8"/>
      <c r="P35" s="8"/>
      <c r="Q35" s="8"/>
      <c r="S35" s="30"/>
    </row>
    <row r="36" spans="1:19" ht="15.75" customHeight="1" thickBot="1">
      <c r="A36" s="27" t="s">
        <v>75</v>
      </c>
      <c r="B36" s="5"/>
      <c r="C36" s="11"/>
      <c r="D36" s="11"/>
      <c r="E36" s="11"/>
      <c r="F36" s="11"/>
      <c r="G36" s="13">
        <f>G34+G30</f>
        <v>670469.47</v>
      </c>
      <c r="H36" s="11"/>
      <c r="I36" s="11"/>
      <c r="J36" s="11"/>
      <c r="K36" s="11"/>
      <c r="L36" s="11"/>
      <c r="M36" s="13">
        <f>M34+M30</f>
        <v>631914.8899999999</v>
      </c>
      <c r="N36" s="26"/>
      <c r="O36" s="5" t="s">
        <v>9</v>
      </c>
      <c r="P36" s="11"/>
      <c r="Q36" s="13">
        <f>Q34</f>
        <v>419241.25</v>
      </c>
      <c r="R36" s="11"/>
      <c r="S36" s="32">
        <f>S34</f>
        <v>466483.13</v>
      </c>
    </row>
    <row r="37" spans="1:19" ht="15.75" customHeight="1" thickTop="1">
      <c r="A37" s="27"/>
      <c r="B37" s="5"/>
      <c r="C37" s="11"/>
      <c r="D37" s="11"/>
      <c r="E37" s="11"/>
      <c r="F37" s="11"/>
      <c r="G37" s="11"/>
      <c r="H37" s="11"/>
      <c r="I37" s="11"/>
      <c r="J37" s="11"/>
      <c r="K37" s="11"/>
      <c r="L37" s="11"/>
      <c r="M37" s="11"/>
      <c r="N37" s="26"/>
      <c r="O37" s="5"/>
      <c r="P37" s="11"/>
      <c r="Q37" s="11"/>
      <c r="R37" s="11"/>
      <c r="S37" s="28"/>
    </row>
    <row r="38" spans="1:19" ht="15.75" customHeight="1">
      <c r="A38" s="27"/>
      <c r="B38" s="5"/>
      <c r="C38" s="11"/>
      <c r="D38" s="11"/>
      <c r="E38" s="11"/>
      <c r="F38" s="11"/>
      <c r="G38" s="11"/>
      <c r="H38" s="11"/>
      <c r="I38" s="11"/>
      <c r="J38" s="11"/>
      <c r="K38" s="11"/>
      <c r="L38" s="11"/>
      <c r="M38" s="11"/>
      <c r="N38" s="26"/>
      <c r="O38" s="5"/>
      <c r="P38" s="11"/>
      <c r="Q38" s="11"/>
      <c r="R38" s="11"/>
      <c r="S38" s="28"/>
    </row>
    <row r="39" spans="1:19" ht="15.75" customHeight="1">
      <c r="A39" s="23" t="s">
        <v>113</v>
      </c>
      <c r="B39" s="5"/>
      <c r="C39" s="11"/>
      <c r="D39" s="11"/>
      <c r="E39" s="11"/>
      <c r="F39" s="11"/>
      <c r="G39" s="11"/>
      <c r="H39" s="11"/>
      <c r="I39" s="11"/>
      <c r="J39" s="11"/>
      <c r="K39" s="11"/>
      <c r="L39" s="11"/>
      <c r="M39" s="11"/>
      <c r="N39" s="26"/>
      <c r="O39" s="5"/>
      <c r="P39" s="11"/>
      <c r="Q39" s="11"/>
      <c r="R39" s="11"/>
      <c r="S39" s="28"/>
    </row>
    <row r="40" spans="1:19" ht="15.75" customHeight="1" thickBot="1">
      <c r="A40" s="27" t="s">
        <v>114</v>
      </c>
      <c r="B40" s="5"/>
      <c r="C40" s="11"/>
      <c r="D40" s="11"/>
      <c r="E40" s="11"/>
      <c r="F40" s="11"/>
      <c r="G40" s="13">
        <v>1736.34</v>
      </c>
      <c r="H40" s="11"/>
      <c r="I40" s="11"/>
      <c r="J40" s="11"/>
      <c r="K40" s="11"/>
      <c r="L40" s="11"/>
      <c r="M40" s="13">
        <f>SUM(M39:M39)</f>
        <v>0</v>
      </c>
      <c r="N40" s="26"/>
      <c r="O40" s="5"/>
      <c r="P40" s="11"/>
      <c r="Q40" s="11"/>
      <c r="R40" s="11"/>
      <c r="S40" s="28"/>
    </row>
    <row r="41" spans="1:19" ht="15.75" customHeight="1" thickTop="1">
      <c r="A41" s="27"/>
      <c r="B41" s="5"/>
      <c r="C41" s="11"/>
      <c r="D41" s="11"/>
      <c r="E41" s="11"/>
      <c r="F41" s="11"/>
      <c r="G41" s="11"/>
      <c r="H41" s="11"/>
      <c r="I41" s="11"/>
      <c r="J41" s="11"/>
      <c r="K41" s="11"/>
      <c r="L41" s="11"/>
      <c r="M41" s="11"/>
      <c r="N41" s="26"/>
      <c r="O41" s="5"/>
      <c r="P41" s="11"/>
      <c r="Q41" s="11"/>
      <c r="R41" s="11"/>
      <c r="S41" s="28"/>
    </row>
    <row r="42" spans="1:19" ht="15.75" customHeight="1">
      <c r="A42" s="31"/>
      <c r="B42" s="8"/>
      <c r="C42" s="8"/>
      <c r="D42" s="8"/>
      <c r="E42" s="8"/>
      <c r="F42" s="8"/>
      <c r="G42" s="8"/>
      <c r="I42" s="8"/>
      <c r="J42" s="8"/>
      <c r="K42" s="8"/>
      <c r="L42" s="8"/>
      <c r="M42" s="8"/>
      <c r="N42" s="26"/>
      <c r="O42" s="8"/>
      <c r="P42" s="8"/>
      <c r="Q42" s="8"/>
      <c r="S42" s="30"/>
    </row>
    <row r="43" spans="1:21" ht="15.75" customHeight="1" thickBot="1">
      <c r="A43" s="23" t="s">
        <v>115</v>
      </c>
      <c r="B43" s="5"/>
      <c r="C43" s="11"/>
      <c r="D43" s="11"/>
      <c r="E43" s="11"/>
      <c r="F43" s="11"/>
      <c r="G43" s="14">
        <f>G13+G36+G23+G40</f>
        <v>2105457.3</v>
      </c>
      <c r="H43" s="53"/>
      <c r="I43" s="11"/>
      <c r="J43" s="11"/>
      <c r="K43" s="11"/>
      <c r="L43" s="11"/>
      <c r="M43" s="14">
        <f>M13+M36+M23</f>
        <v>2162668.41</v>
      </c>
      <c r="N43" s="26"/>
      <c r="O43" s="6" t="s">
        <v>80</v>
      </c>
      <c r="P43" s="34"/>
      <c r="Q43" s="14">
        <f>Q26+Q36</f>
        <v>2105457.3</v>
      </c>
      <c r="R43" s="53"/>
      <c r="S43" s="35">
        <f>S26+S36</f>
        <v>2162668.41</v>
      </c>
      <c r="T43" s="11"/>
      <c r="U43" s="68"/>
    </row>
    <row r="44" spans="1:20" ht="15.75" customHeight="1" thickTop="1">
      <c r="A44" s="23"/>
      <c r="B44" s="5"/>
      <c r="C44" s="11"/>
      <c r="D44" s="11"/>
      <c r="E44" s="11"/>
      <c r="F44" s="11"/>
      <c r="G44" s="53"/>
      <c r="H44" s="53"/>
      <c r="I44" s="11"/>
      <c r="J44" s="11"/>
      <c r="K44" s="11"/>
      <c r="L44" s="11"/>
      <c r="M44" s="53"/>
      <c r="N44" s="26"/>
      <c r="O44" s="6"/>
      <c r="P44" s="34"/>
      <c r="Q44" s="53"/>
      <c r="R44" s="53"/>
      <c r="S44" s="54"/>
      <c r="T44" s="11"/>
    </row>
    <row r="45" spans="1:20" ht="15.75" customHeight="1">
      <c r="A45" s="23" t="s">
        <v>88</v>
      </c>
      <c r="B45" s="5"/>
      <c r="C45" s="11"/>
      <c r="D45" s="11"/>
      <c r="E45" s="11"/>
      <c r="F45" s="11"/>
      <c r="G45" s="53"/>
      <c r="H45" s="53"/>
      <c r="I45" s="11"/>
      <c r="J45" s="11"/>
      <c r="K45" s="11"/>
      <c r="L45" s="11"/>
      <c r="M45" s="53"/>
      <c r="N45" s="26"/>
      <c r="O45" s="6" t="s">
        <v>90</v>
      </c>
      <c r="P45" s="34"/>
      <c r="Q45" s="53"/>
      <c r="R45" s="53"/>
      <c r="S45" s="54"/>
      <c r="T45" s="11"/>
    </row>
    <row r="46" spans="1:20" ht="15.75" customHeight="1" thickBot="1">
      <c r="A46" s="27" t="s">
        <v>89</v>
      </c>
      <c r="B46" s="5"/>
      <c r="C46" s="11"/>
      <c r="D46" s="11"/>
      <c r="E46" s="11"/>
      <c r="F46" s="11"/>
      <c r="G46" s="13">
        <v>966362.89</v>
      </c>
      <c r="H46" s="11"/>
      <c r="I46" s="11"/>
      <c r="J46" s="11"/>
      <c r="K46" s="11"/>
      <c r="L46" s="11"/>
      <c r="M46" s="13">
        <v>966362.89</v>
      </c>
      <c r="N46" s="26"/>
      <c r="O46" s="5" t="s">
        <v>89</v>
      </c>
      <c r="P46" s="34"/>
      <c r="Q46" s="13">
        <v>966362.89</v>
      </c>
      <c r="R46" s="11"/>
      <c r="S46" s="32">
        <f>M46</f>
        <v>966362.89</v>
      </c>
      <c r="T46" s="11"/>
    </row>
    <row r="47" spans="1:19" ht="15.75" customHeight="1" thickTop="1">
      <c r="A47" s="31"/>
      <c r="B47" s="8"/>
      <c r="C47" s="8"/>
      <c r="D47" s="8"/>
      <c r="E47" s="8"/>
      <c r="F47" s="8"/>
      <c r="G47" s="8"/>
      <c r="I47" s="8"/>
      <c r="J47" s="8"/>
      <c r="K47" s="8"/>
      <c r="L47" s="8"/>
      <c r="M47" s="8"/>
      <c r="N47" s="26"/>
      <c r="O47" s="8"/>
      <c r="P47" s="8"/>
      <c r="Q47" s="8"/>
      <c r="S47" s="30"/>
    </row>
    <row r="48" spans="1:38" ht="15.75" customHeight="1">
      <c r="A48" s="36" t="s">
        <v>119</v>
      </c>
      <c r="B48" s="5"/>
      <c r="C48" s="11"/>
      <c r="D48" s="11"/>
      <c r="E48" s="11"/>
      <c r="F48" s="11"/>
      <c r="G48" s="11"/>
      <c r="H48" s="11"/>
      <c r="I48" s="11"/>
      <c r="J48" s="11"/>
      <c r="K48" s="11"/>
      <c r="L48" s="11"/>
      <c r="M48" s="11"/>
      <c r="N48" s="6"/>
      <c r="O48" s="8"/>
      <c r="P48" s="11"/>
      <c r="Q48" s="11"/>
      <c r="R48" s="11"/>
      <c r="S48" s="28"/>
      <c r="T48" s="5"/>
      <c r="AB48" s="8"/>
      <c r="AC48" s="8"/>
      <c r="AD48" s="8"/>
      <c r="AE48" s="8"/>
      <c r="AF48" s="8"/>
      <c r="AG48" s="8"/>
      <c r="AH48" s="8"/>
      <c r="AI48" s="8"/>
      <c r="AJ48" s="8"/>
      <c r="AK48" s="8"/>
      <c r="AL48" s="8"/>
    </row>
    <row r="49" spans="1:38" ht="15.75" customHeight="1">
      <c r="A49" s="37" t="s">
        <v>118</v>
      </c>
      <c r="B49" s="5"/>
      <c r="C49" s="11"/>
      <c r="D49" s="11"/>
      <c r="E49" s="11"/>
      <c r="F49" s="11"/>
      <c r="G49" s="11"/>
      <c r="H49" s="11"/>
      <c r="I49" s="11"/>
      <c r="J49" s="11"/>
      <c r="K49" s="11"/>
      <c r="L49" s="11"/>
      <c r="M49" s="11"/>
      <c r="N49" s="6"/>
      <c r="O49" s="8"/>
      <c r="P49" s="11"/>
      <c r="Q49" s="11"/>
      <c r="R49" s="11"/>
      <c r="S49" s="28"/>
      <c r="T49" s="5"/>
      <c r="AB49" s="8"/>
      <c r="AC49" s="8"/>
      <c r="AD49" s="8"/>
      <c r="AE49" s="8"/>
      <c r="AF49" s="8"/>
      <c r="AG49" s="8"/>
      <c r="AH49" s="8"/>
      <c r="AI49" s="8"/>
      <c r="AJ49" s="8"/>
      <c r="AK49" s="8"/>
      <c r="AL49" s="8"/>
    </row>
    <row r="50" spans="1:38" ht="15.75" customHeight="1">
      <c r="A50" s="74" t="s">
        <v>41</v>
      </c>
      <c r="B50" s="92"/>
      <c r="C50" s="92"/>
      <c r="D50" s="92"/>
      <c r="E50" s="92"/>
      <c r="F50" s="92"/>
      <c r="G50" s="92"/>
      <c r="H50" s="92"/>
      <c r="I50" s="92"/>
      <c r="J50" s="92"/>
      <c r="K50" s="92"/>
      <c r="L50" s="92"/>
      <c r="M50" s="92"/>
      <c r="N50" s="6"/>
      <c r="O50" s="21" t="s">
        <v>42</v>
      </c>
      <c r="P50" s="21"/>
      <c r="Q50" s="21"/>
      <c r="R50" s="21"/>
      <c r="S50" s="24"/>
      <c r="AB50" s="8"/>
      <c r="AC50" s="8"/>
      <c r="AD50" s="8"/>
      <c r="AE50" s="8"/>
      <c r="AF50" s="8"/>
      <c r="AG50" s="8"/>
      <c r="AH50" s="8"/>
      <c r="AI50" s="8"/>
      <c r="AJ50" s="8"/>
      <c r="AK50" s="8"/>
      <c r="AL50" s="8"/>
    </row>
    <row r="51" spans="1:38" ht="15.75" customHeight="1">
      <c r="A51" s="74" t="s">
        <v>107</v>
      </c>
      <c r="B51" s="92"/>
      <c r="C51" s="92"/>
      <c r="D51" s="92"/>
      <c r="E51" s="92"/>
      <c r="F51" s="92"/>
      <c r="G51" s="92"/>
      <c r="H51" s="92"/>
      <c r="I51" s="92"/>
      <c r="J51" s="92"/>
      <c r="K51" s="92"/>
      <c r="L51" s="92"/>
      <c r="M51" s="92"/>
      <c r="N51" s="6"/>
      <c r="O51" s="6"/>
      <c r="P51" s="21"/>
      <c r="Q51" s="8"/>
      <c r="S51" s="30"/>
      <c r="AB51" s="8"/>
      <c r="AC51" s="8"/>
      <c r="AD51" s="8"/>
      <c r="AE51" s="8"/>
      <c r="AF51" s="8"/>
      <c r="AG51" s="8"/>
      <c r="AH51" s="8"/>
      <c r="AI51" s="8"/>
      <c r="AJ51" s="8"/>
      <c r="AK51" s="8"/>
      <c r="AL51" s="8"/>
    </row>
    <row r="52" spans="1:38" ht="15.75" customHeight="1">
      <c r="A52" s="23"/>
      <c r="B52" s="6"/>
      <c r="C52" s="21" t="s">
        <v>102</v>
      </c>
      <c r="D52" s="21"/>
      <c r="E52" s="21"/>
      <c r="F52" s="21"/>
      <c r="G52" s="21"/>
      <c r="H52" s="21"/>
      <c r="I52" s="21" t="s">
        <v>101</v>
      </c>
      <c r="J52" s="21"/>
      <c r="K52" s="21"/>
      <c r="L52" s="21"/>
      <c r="M52" s="21"/>
      <c r="N52" s="6"/>
      <c r="O52" s="6"/>
      <c r="P52" s="6"/>
      <c r="Q52" s="21" t="s">
        <v>26</v>
      </c>
      <c r="R52" s="21"/>
      <c r="S52" s="24" t="s">
        <v>26</v>
      </c>
      <c r="AA52" s="8"/>
      <c r="AB52" s="8"/>
      <c r="AC52" s="8"/>
      <c r="AD52" s="8"/>
      <c r="AE52" s="8"/>
      <c r="AF52" s="8"/>
      <c r="AG52" s="8"/>
      <c r="AH52" s="8"/>
      <c r="AI52" s="8"/>
      <c r="AJ52" s="8"/>
      <c r="AK52" s="8"/>
      <c r="AL52" s="8"/>
    </row>
    <row r="53" spans="1:38" ht="15.75" customHeight="1">
      <c r="A53" s="23" t="s">
        <v>44</v>
      </c>
      <c r="B53" s="6"/>
      <c r="C53" s="5"/>
      <c r="D53" s="5"/>
      <c r="E53" s="5"/>
      <c r="F53" s="5"/>
      <c r="G53" s="5"/>
      <c r="H53" s="5"/>
      <c r="I53" s="5"/>
      <c r="J53" s="5"/>
      <c r="K53" s="5"/>
      <c r="L53" s="5"/>
      <c r="M53" s="5"/>
      <c r="N53" s="26"/>
      <c r="O53" s="6"/>
      <c r="P53" s="6"/>
      <c r="Q53" s="21" t="s">
        <v>43</v>
      </c>
      <c r="R53" s="21"/>
      <c r="S53" s="24" t="s">
        <v>105</v>
      </c>
      <c r="AA53" s="8"/>
      <c r="AB53" s="8"/>
      <c r="AC53" s="8"/>
      <c r="AD53" s="8"/>
      <c r="AE53" s="8"/>
      <c r="AF53" s="8"/>
      <c r="AG53" s="8"/>
      <c r="AH53" s="8"/>
      <c r="AI53" s="8"/>
      <c r="AJ53" s="8"/>
      <c r="AK53" s="8"/>
      <c r="AL53" s="8"/>
    </row>
    <row r="54" spans="1:38" ht="15.75" customHeight="1">
      <c r="A54" s="27" t="s">
        <v>45</v>
      </c>
      <c r="B54" s="5"/>
      <c r="C54" s="11"/>
      <c r="D54" s="11"/>
      <c r="E54" s="11"/>
      <c r="F54" s="11"/>
      <c r="G54" s="11">
        <v>352445.83</v>
      </c>
      <c r="H54" s="11"/>
      <c r="I54" s="11"/>
      <c r="J54" s="11"/>
      <c r="K54" s="11"/>
      <c r="L54" s="11"/>
      <c r="M54" s="11">
        <v>385250.47</v>
      </c>
      <c r="N54" s="6"/>
      <c r="O54" s="6"/>
      <c r="P54" s="6"/>
      <c r="Q54" s="21" t="s">
        <v>68</v>
      </c>
      <c r="R54" s="21"/>
      <c r="S54" s="24" t="s">
        <v>68</v>
      </c>
      <c r="AA54" s="8"/>
      <c r="AB54" s="8"/>
      <c r="AC54" s="8"/>
      <c r="AD54" s="8"/>
      <c r="AE54" s="8"/>
      <c r="AF54" s="8"/>
      <c r="AG54" s="8"/>
      <c r="AH54" s="8"/>
      <c r="AI54" s="8"/>
      <c r="AJ54" s="8"/>
      <c r="AK54" s="8"/>
      <c r="AL54" s="8"/>
    </row>
    <row r="55" spans="1:38" ht="15.75" customHeight="1">
      <c r="A55" s="27" t="s">
        <v>57</v>
      </c>
      <c r="B55" s="5"/>
      <c r="C55" s="11"/>
      <c r="D55" s="11"/>
      <c r="E55" s="11"/>
      <c r="F55" s="11"/>
      <c r="G55" s="12">
        <f>143.93+57112.94+108768+40773.49+1042+51125.04+106892.85-181686.12</f>
        <v>184172.13</v>
      </c>
      <c r="H55" s="11"/>
      <c r="I55" s="11"/>
      <c r="J55" s="11"/>
      <c r="K55" s="11"/>
      <c r="L55" s="11"/>
      <c r="M55" s="12">
        <v>163635.4</v>
      </c>
      <c r="N55" s="6"/>
      <c r="O55" s="8"/>
      <c r="P55" s="8"/>
      <c r="Q55" s="65" t="s">
        <v>108</v>
      </c>
      <c r="R55" s="65"/>
      <c r="S55" s="39" t="s">
        <v>71</v>
      </c>
      <c r="AA55" s="8"/>
      <c r="AB55" s="8"/>
      <c r="AC55" s="8"/>
      <c r="AD55" s="8"/>
      <c r="AE55" s="8"/>
      <c r="AF55" s="8"/>
      <c r="AG55" s="8"/>
      <c r="AH55" s="8"/>
      <c r="AI55" s="8"/>
      <c r="AJ55" s="8"/>
      <c r="AK55" s="8"/>
      <c r="AL55" s="8"/>
    </row>
    <row r="56" spans="1:38" ht="15.75" customHeight="1">
      <c r="A56" s="27" t="s">
        <v>54</v>
      </c>
      <c r="B56" s="5"/>
      <c r="C56" s="11"/>
      <c r="D56" s="11"/>
      <c r="E56" s="11"/>
      <c r="F56" s="11"/>
      <c r="G56" s="11">
        <f>G54-G55</f>
        <v>168273.7</v>
      </c>
      <c r="H56" s="11"/>
      <c r="I56" s="11"/>
      <c r="J56" s="11"/>
      <c r="K56" s="11"/>
      <c r="L56" s="11"/>
      <c r="M56" s="11">
        <f>M54-M55</f>
        <v>221615.06999999998</v>
      </c>
      <c r="N56" s="6"/>
      <c r="O56" s="5" t="s">
        <v>125</v>
      </c>
      <c r="P56" s="11"/>
      <c r="Q56" s="11">
        <f>G74</f>
        <v>-9101.729999999983</v>
      </c>
      <c r="R56" s="11"/>
      <c r="S56" s="28">
        <f>M74</f>
        <v>57752.82999999998</v>
      </c>
      <c r="AA56" s="8"/>
      <c r="AB56" s="8"/>
      <c r="AC56" s="8"/>
      <c r="AD56" s="8"/>
      <c r="AE56" s="8"/>
      <c r="AF56" s="8"/>
      <c r="AG56" s="8"/>
      <c r="AH56" s="8"/>
      <c r="AI56" s="8"/>
      <c r="AJ56" s="8"/>
      <c r="AK56" s="8"/>
      <c r="AL56" s="8"/>
    </row>
    <row r="57" spans="1:38" ht="15.75" customHeight="1">
      <c r="A57" s="27" t="s">
        <v>58</v>
      </c>
      <c r="B57" s="5"/>
      <c r="C57" s="11"/>
      <c r="D57" s="11"/>
      <c r="E57" s="11">
        <v>165999.26</v>
      </c>
      <c r="F57" s="11"/>
      <c r="G57" s="11"/>
      <c r="H57" s="11"/>
      <c r="I57" s="11"/>
      <c r="J57" s="11"/>
      <c r="K57" s="11">
        <v>147658.43</v>
      </c>
      <c r="L57" s="11"/>
      <c r="M57" s="11"/>
      <c r="N57" s="26"/>
      <c r="O57" s="5" t="s">
        <v>117</v>
      </c>
      <c r="P57" s="11"/>
      <c r="Q57" s="11"/>
      <c r="R57" s="11"/>
      <c r="S57" s="28"/>
      <c r="AA57" s="8"/>
      <c r="AB57" s="8"/>
      <c r="AC57" s="8"/>
      <c r="AD57" s="8"/>
      <c r="AE57" s="8"/>
      <c r="AF57" s="8"/>
      <c r="AG57" s="8"/>
      <c r="AH57" s="8"/>
      <c r="AI57" s="8"/>
      <c r="AJ57" s="8"/>
      <c r="AK57" s="8"/>
      <c r="AL57" s="8"/>
    </row>
    <row r="58" spans="1:38" ht="15.75" customHeight="1">
      <c r="A58" s="27" t="s">
        <v>62</v>
      </c>
      <c r="B58" s="5"/>
      <c r="C58" s="11"/>
      <c r="D58" s="11"/>
      <c r="E58" s="12">
        <v>15686.86</v>
      </c>
      <c r="F58" s="11"/>
      <c r="G58" s="12">
        <f>E58+E57</f>
        <v>181686.12</v>
      </c>
      <c r="H58" s="11"/>
      <c r="I58" s="11"/>
      <c r="J58" s="11"/>
      <c r="K58" s="12">
        <v>13953.66</v>
      </c>
      <c r="L58" s="11"/>
      <c r="M58" s="12">
        <f>K58+K57</f>
        <v>161612.09</v>
      </c>
      <c r="N58" s="26"/>
      <c r="O58" s="5" t="s">
        <v>81</v>
      </c>
      <c r="P58" s="8"/>
      <c r="Q58" s="11">
        <v>26550.56</v>
      </c>
      <c r="R58" s="11"/>
      <c r="S58" s="28">
        <v>-3374.91</v>
      </c>
      <c r="AA58" s="8"/>
      <c r="AB58" s="8"/>
      <c r="AC58" s="8"/>
      <c r="AD58" s="8"/>
      <c r="AE58" s="8"/>
      <c r="AF58" s="8"/>
      <c r="AG58" s="8"/>
      <c r="AH58" s="8"/>
      <c r="AI58" s="8"/>
      <c r="AJ58" s="8"/>
      <c r="AK58" s="8"/>
      <c r="AL58" s="8"/>
    </row>
    <row r="59" spans="1:38" ht="15.75">
      <c r="A59" s="27" t="s">
        <v>121</v>
      </c>
      <c r="B59" s="5"/>
      <c r="C59" s="11"/>
      <c r="D59" s="11"/>
      <c r="E59" s="11"/>
      <c r="F59" s="11"/>
      <c r="G59" s="11">
        <f>G56-G58</f>
        <v>-13412.419999999984</v>
      </c>
      <c r="H59" s="11"/>
      <c r="I59" s="11"/>
      <c r="J59" s="11"/>
      <c r="K59" s="11"/>
      <c r="L59" s="11"/>
      <c r="M59" s="11">
        <f>M56-M58</f>
        <v>60002.97999999998</v>
      </c>
      <c r="N59" s="6"/>
      <c r="O59" s="5" t="s">
        <v>82</v>
      </c>
      <c r="P59" s="8"/>
      <c r="Q59" s="8"/>
      <c r="S59" s="30"/>
      <c r="AA59" s="8"/>
      <c r="AB59" s="8"/>
      <c r="AC59" s="8"/>
      <c r="AD59" s="8"/>
      <c r="AE59" s="8"/>
      <c r="AF59" s="8"/>
      <c r="AG59" s="8"/>
      <c r="AH59" s="8"/>
      <c r="AI59" s="8"/>
      <c r="AJ59" s="8"/>
      <c r="AK59" s="8"/>
      <c r="AL59" s="8"/>
    </row>
    <row r="60" spans="1:19" ht="15.75" customHeight="1">
      <c r="A60" s="27" t="s">
        <v>4</v>
      </c>
      <c r="B60" s="5"/>
      <c r="C60" s="11"/>
      <c r="D60" s="11"/>
      <c r="E60" s="11">
        <v>5996.67</v>
      </c>
      <c r="F60" s="11"/>
      <c r="G60" s="11"/>
      <c r="H60" s="11"/>
      <c r="I60" s="11"/>
      <c r="J60" s="11"/>
      <c r="K60" s="11">
        <v>0</v>
      </c>
      <c r="L60" s="11"/>
      <c r="M60" s="11"/>
      <c r="N60" s="6"/>
      <c r="O60" s="5" t="s">
        <v>81</v>
      </c>
      <c r="P60" s="8"/>
      <c r="Q60" s="12">
        <v>0</v>
      </c>
      <c r="R60" s="11"/>
      <c r="S60" s="33">
        <v>-13580.67</v>
      </c>
    </row>
    <row r="61" spans="1:19" ht="15.75" customHeight="1">
      <c r="A61" s="27" t="s">
        <v>63</v>
      </c>
      <c r="B61" s="5"/>
      <c r="C61" s="11"/>
      <c r="D61" s="11"/>
      <c r="E61" s="11"/>
      <c r="F61" s="11"/>
      <c r="G61" s="11"/>
      <c r="H61" s="11"/>
      <c r="I61" s="11"/>
      <c r="J61" s="11"/>
      <c r="K61" s="11"/>
      <c r="L61" s="11"/>
      <c r="M61" s="11"/>
      <c r="N61" s="6"/>
      <c r="O61" s="40" t="s">
        <v>10</v>
      </c>
      <c r="P61" s="11"/>
      <c r="Q61" s="11">
        <f>SUM(Q56:Q60)</f>
        <v>17448.830000000016</v>
      </c>
      <c r="R61" s="11"/>
      <c r="S61" s="28">
        <f>SUM(S56:S60)</f>
        <v>40797.249999999985</v>
      </c>
    </row>
    <row r="62" spans="1:19" ht="15.75" customHeight="1">
      <c r="A62" s="27" t="s">
        <v>64</v>
      </c>
      <c r="B62" s="5"/>
      <c r="C62" s="11"/>
      <c r="D62" s="11"/>
      <c r="E62" s="12">
        <v>60</v>
      </c>
      <c r="F62" s="11"/>
      <c r="G62" s="12">
        <f>E60-E62</f>
        <v>5936.67</v>
      </c>
      <c r="H62" s="11"/>
      <c r="I62" s="11"/>
      <c r="J62" s="11"/>
      <c r="K62" s="12">
        <v>60</v>
      </c>
      <c r="L62" s="11"/>
      <c r="M62" s="12">
        <f>K60-K62</f>
        <v>-60</v>
      </c>
      <c r="N62" s="6"/>
      <c r="O62" s="6" t="s">
        <v>84</v>
      </c>
      <c r="P62" s="11"/>
      <c r="Q62" s="11">
        <v>867.5</v>
      </c>
      <c r="R62" s="11"/>
      <c r="S62" s="28">
        <v>12849.29</v>
      </c>
    </row>
    <row r="63" spans="1:19" ht="15.75" customHeight="1" thickBot="1">
      <c r="A63" s="27" t="s">
        <v>122</v>
      </c>
      <c r="B63" s="5"/>
      <c r="C63" s="11"/>
      <c r="D63" s="11"/>
      <c r="E63" s="11"/>
      <c r="F63" s="11"/>
      <c r="G63" s="11">
        <f>G59+G62</f>
        <v>-7475.749999999984</v>
      </c>
      <c r="H63" s="11"/>
      <c r="I63" s="11"/>
      <c r="J63" s="11"/>
      <c r="K63" s="11"/>
      <c r="L63" s="11"/>
      <c r="M63" s="11">
        <f>M59+M62</f>
        <v>59942.97999999998</v>
      </c>
      <c r="N63" s="6"/>
      <c r="O63" s="41" t="s">
        <v>83</v>
      </c>
      <c r="P63" s="11"/>
      <c r="Q63" s="10">
        <f>Q61-Q62</f>
        <v>16581.330000000016</v>
      </c>
      <c r="R63" s="11"/>
      <c r="S63" s="29">
        <f>S61-S62</f>
        <v>27947.959999999985</v>
      </c>
    </row>
    <row r="64" spans="1:19" ht="15.75" customHeight="1" thickTop="1">
      <c r="A64" s="23" t="s">
        <v>12</v>
      </c>
      <c r="B64" s="5"/>
      <c r="C64" s="11"/>
      <c r="D64" s="11"/>
      <c r="E64" s="11"/>
      <c r="F64" s="11"/>
      <c r="G64" s="11"/>
      <c r="H64" s="11"/>
      <c r="I64" s="11"/>
      <c r="J64" s="11"/>
      <c r="K64" s="11"/>
      <c r="L64" s="11"/>
      <c r="M64" s="11"/>
      <c r="N64" s="6"/>
      <c r="O64" s="8"/>
      <c r="P64" s="8"/>
      <c r="Q64" s="8"/>
      <c r="S64" s="30"/>
    </row>
    <row r="65" spans="1:19" ht="15.75" customHeight="1">
      <c r="A65" s="27" t="s">
        <v>59</v>
      </c>
      <c r="B65" s="5"/>
      <c r="C65" s="11"/>
      <c r="D65" s="11"/>
      <c r="E65" s="11">
        <v>0</v>
      </c>
      <c r="F65" s="11"/>
      <c r="G65" s="11"/>
      <c r="H65" s="11"/>
      <c r="I65" s="11"/>
      <c r="J65" s="11"/>
      <c r="K65" s="11">
        <v>9.86</v>
      </c>
      <c r="L65" s="11"/>
      <c r="M65" s="11"/>
      <c r="N65" s="6"/>
      <c r="O65" s="8"/>
      <c r="P65" s="8"/>
      <c r="Q65" s="8"/>
      <c r="S65" s="30"/>
    </row>
    <row r="66" spans="1:19" ht="15.75" customHeight="1">
      <c r="A66" s="23" t="s">
        <v>46</v>
      </c>
      <c r="B66" s="5"/>
      <c r="C66" s="11"/>
      <c r="D66" s="11"/>
      <c r="E66" s="11"/>
      <c r="F66" s="11"/>
      <c r="G66" s="11"/>
      <c r="H66" s="11"/>
      <c r="I66" s="11"/>
      <c r="J66" s="11"/>
      <c r="K66" s="11"/>
      <c r="L66" s="11"/>
      <c r="M66" s="11"/>
      <c r="N66" s="26"/>
      <c r="O66" s="8"/>
      <c r="P66" s="11"/>
      <c r="Q66" s="11"/>
      <c r="R66" s="11"/>
      <c r="S66" s="28"/>
    </row>
    <row r="67" spans="1:19" ht="15.75" customHeight="1">
      <c r="A67" s="27" t="s">
        <v>47</v>
      </c>
      <c r="B67" s="5"/>
      <c r="C67" s="12">
        <v>1625.98</v>
      </c>
      <c r="D67" s="11"/>
      <c r="E67" s="12">
        <f>SUM(C67)</f>
        <v>1625.98</v>
      </c>
      <c r="F67" s="11"/>
      <c r="G67" s="12">
        <f>E65-E67</f>
        <v>-1625.98</v>
      </c>
      <c r="H67" s="11"/>
      <c r="I67" s="12">
        <v>2200.01</v>
      </c>
      <c r="J67" s="11"/>
      <c r="K67" s="12">
        <f>SUM(I67)</f>
        <v>2200.01</v>
      </c>
      <c r="L67" s="11"/>
      <c r="M67" s="12">
        <f>K65-K67</f>
        <v>-2190.15</v>
      </c>
      <c r="N67" s="6"/>
      <c r="O67" s="6" t="s">
        <v>5</v>
      </c>
      <c r="P67" s="8"/>
      <c r="Q67" s="8"/>
      <c r="S67" s="30"/>
    </row>
    <row r="68" spans="1:19" ht="15.75" customHeight="1">
      <c r="A68" s="27" t="s">
        <v>123</v>
      </c>
      <c r="B68" s="5"/>
      <c r="C68" s="11"/>
      <c r="D68" s="11"/>
      <c r="E68" s="11"/>
      <c r="F68" s="11"/>
      <c r="G68" s="11">
        <f>G63+G67</f>
        <v>-9101.729999999983</v>
      </c>
      <c r="H68" s="11"/>
      <c r="I68" s="11"/>
      <c r="J68" s="11"/>
      <c r="K68" s="11"/>
      <c r="L68" s="11"/>
      <c r="M68" s="11">
        <f>M63+M67</f>
        <v>57752.82999999998</v>
      </c>
      <c r="N68" s="6"/>
      <c r="O68" s="5" t="s">
        <v>6</v>
      </c>
      <c r="P68" s="11"/>
      <c r="Q68" s="11">
        <v>0</v>
      </c>
      <c r="R68" s="11"/>
      <c r="S68" s="28">
        <v>1397.4</v>
      </c>
    </row>
    <row r="69" spans="1:19" ht="15.75" customHeight="1">
      <c r="A69" s="23" t="s">
        <v>48</v>
      </c>
      <c r="B69" s="5"/>
      <c r="C69" s="11"/>
      <c r="D69" s="11"/>
      <c r="E69" s="11"/>
      <c r="F69" s="11"/>
      <c r="G69" s="11"/>
      <c r="H69" s="11"/>
      <c r="I69" s="11"/>
      <c r="J69" s="11"/>
      <c r="K69" s="11"/>
      <c r="L69" s="11"/>
      <c r="M69" s="11"/>
      <c r="N69" s="6"/>
      <c r="O69" s="16" t="s">
        <v>7</v>
      </c>
      <c r="P69" s="11"/>
      <c r="Q69" s="11">
        <v>16581.330000000016</v>
      </c>
      <c r="R69" s="11"/>
      <c r="S69" s="28">
        <v>26550.56</v>
      </c>
    </row>
    <row r="70" spans="1:19" ht="15.75" customHeight="1" thickBot="1">
      <c r="A70" s="27" t="s">
        <v>49</v>
      </c>
      <c r="B70" s="5"/>
      <c r="C70" s="11"/>
      <c r="D70" s="11"/>
      <c r="E70" s="11">
        <v>106892.85</v>
      </c>
      <c r="F70" s="11"/>
      <c r="G70" s="11"/>
      <c r="H70" s="11"/>
      <c r="I70" s="11"/>
      <c r="J70" s="11"/>
      <c r="K70" s="11">
        <v>105032.73</v>
      </c>
      <c r="L70" s="11"/>
      <c r="M70" s="11"/>
      <c r="N70" s="6"/>
      <c r="O70" s="5"/>
      <c r="P70" s="11"/>
      <c r="Q70" s="10">
        <f>SUM(Q68:Q69)</f>
        <v>16581.330000000016</v>
      </c>
      <c r="R70" s="11"/>
      <c r="S70" s="29">
        <f>SUM(S68:S69)</f>
        <v>27947.960000000003</v>
      </c>
    </row>
    <row r="71" spans="1:21" ht="15.75" customHeight="1" thickTop="1">
      <c r="A71" s="27" t="s">
        <v>50</v>
      </c>
      <c r="B71" s="5"/>
      <c r="C71" s="11"/>
      <c r="D71" s="11"/>
      <c r="E71" s="11"/>
      <c r="F71" s="11"/>
      <c r="G71" s="11"/>
      <c r="H71" s="11"/>
      <c r="I71" s="11"/>
      <c r="J71" s="11"/>
      <c r="K71" s="11"/>
      <c r="L71" s="11"/>
      <c r="M71" s="11"/>
      <c r="N71" s="26"/>
      <c r="O71" s="8"/>
      <c r="P71" s="8"/>
      <c r="Q71" s="8"/>
      <c r="S71" s="30"/>
      <c r="U71" s="68"/>
    </row>
    <row r="72" spans="1:19" ht="15.75" customHeight="1">
      <c r="A72" s="27" t="s">
        <v>52</v>
      </c>
      <c r="B72" s="5"/>
      <c r="C72" s="11"/>
      <c r="D72" s="11"/>
      <c r="E72" s="12">
        <f>E70</f>
        <v>106892.85</v>
      </c>
      <c r="F72" s="11"/>
      <c r="G72" s="12">
        <f>E70-E72</f>
        <v>0</v>
      </c>
      <c r="H72" s="11"/>
      <c r="I72" s="11"/>
      <c r="J72" s="11"/>
      <c r="K72" s="12">
        <f>K70</f>
        <v>105032.73</v>
      </c>
      <c r="L72" s="11"/>
      <c r="M72" s="12">
        <f>K70-K72</f>
        <v>0</v>
      </c>
      <c r="N72" s="6"/>
      <c r="O72" s="8"/>
      <c r="P72" s="8"/>
      <c r="Q72" s="8"/>
      <c r="S72" s="30"/>
    </row>
    <row r="73" spans="1:28" ht="15.75" customHeight="1">
      <c r="A73" s="23" t="s">
        <v>124</v>
      </c>
      <c r="B73" s="5"/>
      <c r="C73" s="11"/>
      <c r="D73" s="11"/>
      <c r="E73" s="11"/>
      <c r="F73" s="11"/>
      <c r="G73" s="11"/>
      <c r="H73" s="11"/>
      <c r="I73" s="11"/>
      <c r="J73" s="11"/>
      <c r="K73" s="11"/>
      <c r="L73" s="11"/>
      <c r="M73" s="11"/>
      <c r="N73" s="6"/>
      <c r="O73" s="8"/>
      <c r="P73" s="8"/>
      <c r="Q73" s="8"/>
      <c r="S73" s="30"/>
      <c r="T73" s="5"/>
      <c r="U73" s="5"/>
      <c r="V73" s="5"/>
      <c r="W73" s="5"/>
      <c r="X73" s="5"/>
      <c r="Y73" s="5"/>
      <c r="Z73" s="5"/>
      <c r="AA73" s="5"/>
      <c r="AB73" s="5"/>
    </row>
    <row r="74" spans="1:19" ht="15.75" customHeight="1" thickBot="1">
      <c r="A74" s="23" t="s">
        <v>51</v>
      </c>
      <c r="B74" s="5"/>
      <c r="C74" s="11"/>
      <c r="D74" s="11"/>
      <c r="E74" s="11"/>
      <c r="F74" s="11"/>
      <c r="G74" s="13">
        <f>G68-G72</f>
        <v>-9101.729999999983</v>
      </c>
      <c r="H74" s="11"/>
      <c r="I74" s="11"/>
      <c r="J74" s="11"/>
      <c r="K74" s="11"/>
      <c r="L74" s="11"/>
      <c r="M74" s="13">
        <f>M68-M72</f>
        <v>57752.82999999998</v>
      </c>
      <c r="N74" s="5"/>
      <c r="O74" s="8"/>
      <c r="P74" s="8"/>
      <c r="Q74" s="8"/>
      <c r="S74" s="30"/>
    </row>
    <row r="75" spans="1:19" ht="15.75" customHeight="1" thickTop="1">
      <c r="A75" s="31"/>
      <c r="B75" s="8"/>
      <c r="C75" s="8"/>
      <c r="D75" s="8"/>
      <c r="E75" s="8"/>
      <c r="F75" s="8"/>
      <c r="G75" s="8"/>
      <c r="I75" s="8"/>
      <c r="J75" s="8"/>
      <c r="K75" s="8"/>
      <c r="L75" s="8"/>
      <c r="M75" s="8"/>
      <c r="N75" s="6"/>
      <c r="O75" s="16"/>
      <c r="P75" s="11"/>
      <c r="Q75" s="11"/>
      <c r="R75" s="11"/>
      <c r="S75" s="28"/>
    </row>
    <row r="76" spans="1:19" ht="15.75" customHeight="1">
      <c r="A76" s="75" t="s">
        <v>112</v>
      </c>
      <c r="B76" s="78"/>
      <c r="C76" s="78"/>
      <c r="D76" s="78"/>
      <c r="E76" s="78"/>
      <c r="F76" s="78"/>
      <c r="G76" s="78"/>
      <c r="H76" s="78"/>
      <c r="I76" s="78"/>
      <c r="J76" s="78"/>
      <c r="K76" s="78"/>
      <c r="L76" s="78"/>
      <c r="M76" s="78"/>
      <c r="N76" s="78"/>
      <c r="O76" s="78"/>
      <c r="P76" s="78"/>
      <c r="Q76" s="78"/>
      <c r="R76" s="78"/>
      <c r="S76" s="79"/>
    </row>
    <row r="77" spans="1:19" ht="15.75" customHeight="1">
      <c r="A77" s="42" t="s">
        <v>110</v>
      </c>
      <c r="B77" s="40"/>
      <c r="C77" s="78" t="s">
        <v>98</v>
      </c>
      <c r="D77" s="78"/>
      <c r="E77" s="78"/>
      <c r="F77" s="78"/>
      <c r="G77" s="78"/>
      <c r="H77" s="78"/>
      <c r="I77" s="78"/>
      <c r="J77" s="78"/>
      <c r="K77" s="78"/>
      <c r="L77" s="78"/>
      <c r="M77" s="78"/>
      <c r="N77" s="43"/>
      <c r="O77" s="78" t="s">
        <v>85</v>
      </c>
      <c r="P77" s="78"/>
      <c r="Q77" s="78"/>
      <c r="R77" s="78"/>
      <c r="S77" s="79"/>
    </row>
    <row r="78" spans="1:19" ht="15.75" customHeight="1">
      <c r="A78" s="42"/>
      <c r="B78" s="6"/>
      <c r="C78" s="6"/>
      <c r="D78" s="6"/>
      <c r="E78" s="6"/>
      <c r="F78" s="6"/>
      <c r="G78" s="6"/>
      <c r="H78" s="6"/>
      <c r="I78" s="6"/>
      <c r="J78" s="6"/>
      <c r="K78" s="6"/>
      <c r="L78" s="6"/>
      <c r="M78" s="6"/>
      <c r="N78" s="43"/>
      <c r="O78" s="44"/>
      <c r="P78" s="8"/>
      <c r="Q78" s="8"/>
      <c r="S78" s="30"/>
    </row>
    <row r="79" spans="1:19" ht="15.75" customHeight="1">
      <c r="A79" s="23"/>
      <c r="B79" s="6"/>
      <c r="C79" s="6"/>
      <c r="D79" s="6"/>
      <c r="E79" s="6"/>
      <c r="F79" s="6"/>
      <c r="G79" s="6"/>
      <c r="H79" s="6"/>
      <c r="I79" s="6"/>
      <c r="J79" s="6"/>
      <c r="K79" s="6"/>
      <c r="L79" s="6"/>
      <c r="M79" s="6"/>
      <c r="N79" s="40"/>
      <c r="O79" s="44"/>
      <c r="P79" s="44"/>
      <c r="Q79" s="44"/>
      <c r="R79" s="44"/>
      <c r="S79" s="45"/>
    </row>
    <row r="80" spans="1:19" ht="15.75" customHeight="1">
      <c r="A80" s="46"/>
      <c r="B80" s="6"/>
      <c r="C80" s="6"/>
      <c r="D80" s="6"/>
      <c r="E80" s="6"/>
      <c r="F80" s="6"/>
      <c r="G80" s="6"/>
      <c r="H80" s="6"/>
      <c r="I80" s="6"/>
      <c r="J80" s="6"/>
      <c r="K80" s="6"/>
      <c r="L80" s="6"/>
      <c r="M80" s="6"/>
      <c r="N80" s="43"/>
      <c r="O80" s="44"/>
      <c r="P80" s="5"/>
      <c r="Q80" s="5"/>
      <c r="R80" s="5"/>
      <c r="S80" s="47"/>
    </row>
    <row r="81" spans="1:19" ht="15.75" customHeight="1">
      <c r="A81" s="38" t="s">
        <v>99</v>
      </c>
      <c r="B81" s="6"/>
      <c r="C81" s="92" t="s">
        <v>111</v>
      </c>
      <c r="D81" s="92"/>
      <c r="E81" s="92"/>
      <c r="F81" s="92"/>
      <c r="G81" s="92"/>
      <c r="H81" s="92"/>
      <c r="I81" s="92"/>
      <c r="J81" s="92"/>
      <c r="K81" s="92"/>
      <c r="L81" s="92"/>
      <c r="M81" s="92"/>
      <c r="N81" s="40"/>
      <c r="O81" s="92" t="s">
        <v>86</v>
      </c>
      <c r="P81" s="92"/>
      <c r="Q81" s="92"/>
      <c r="R81" s="92"/>
      <c r="S81" s="93"/>
    </row>
    <row r="82" spans="1:19" ht="15.75" customHeight="1">
      <c r="A82" s="38" t="s">
        <v>100</v>
      </c>
      <c r="B82" s="6"/>
      <c r="C82" s="92" t="s">
        <v>116</v>
      </c>
      <c r="D82" s="92"/>
      <c r="E82" s="92"/>
      <c r="F82" s="92"/>
      <c r="G82" s="92"/>
      <c r="H82" s="92"/>
      <c r="I82" s="92"/>
      <c r="J82" s="92"/>
      <c r="K82" s="92"/>
      <c r="L82" s="92"/>
      <c r="M82" s="92"/>
      <c r="N82" s="40"/>
      <c r="O82" s="92" t="s">
        <v>87</v>
      </c>
      <c r="P82" s="92"/>
      <c r="Q82" s="92"/>
      <c r="R82" s="92"/>
      <c r="S82" s="93"/>
    </row>
    <row r="83" spans="1:19" ht="15.75" customHeight="1">
      <c r="A83" s="48"/>
      <c r="B83" s="49"/>
      <c r="C83" s="49"/>
      <c r="D83" s="49"/>
      <c r="E83" s="49"/>
      <c r="F83" s="49"/>
      <c r="G83" s="49"/>
      <c r="H83" s="6"/>
      <c r="I83" s="49"/>
      <c r="J83" s="49"/>
      <c r="K83" s="49"/>
      <c r="L83" s="49"/>
      <c r="M83" s="49"/>
      <c r="N83" s="50"/>
      <c r="O83" s="51"/>
      <c r="P83" s="51"/>
      <c r="Q83" s="51"/>
      <c r="R83" s="44"/>
      <c r="S83" s="52"/>
    </row>
    <row r="84" spans="1:19" ht="15.75" customHeight="1">
      <c r="A84" s="83" t="s">
        <v>91</v>
      </c>
      <c r="B84" s="84"/>
      <c r="C84" s="84"/>
      <c r="D84" s="84"/>
      <c r="E84" s="84"/>
      <c r="F84" s="84"/>
      <c r="G84" s="84"/>
      <c r="H84" s="84"/>
      <c r="I84" s="84"/>
      <c r="J84" s="84"/>
      <c r="K84" s="84"/>
      <c r="L84" s="84"/>
      <c r="M84" s="84"/>
      <c r="N84" s="84"/>
      <c r="O84" s="84"/>
      <c r="P84" s="84"/>
      <c r="Q84" s="84"/>
      <c r="R84" s="84"/>
      <c r="S84" s="85"/>
    </row>
    <row r="85" spans="1:19" ht="15.75" customHeight="1">
      <c r="A85" s="86" t="s">
        <v>92</v>
      </c>
      <c r="B85" s="87"/>
      <c r="C85" s="87"/>
      <c r="D85" s="87"/>
      <c r="E85" s="87"/>
      <c r="F85" s="87"/>
      <c r="G85" s="87"/>
      <c r="H85" s="87"/>
      <c r="I85" s="87"/>
      <c r="J85" s="87"/>
      <c r="K85" s="87"/>
      <c r="L85" s="87"/>
      <c r="M85" s="87"/>
      <c r="N85" s="87"/>
      <c r="O85" s="87"/>
      <c r="P85" s="87"/>
      <c r="Q85" s="87"/>
      <c r="R85" s="87"/>
      <c r="S85" s="88"/>
    </row>
    <row r="86" spans="1:19" ht="15.75" customHeight="1">
      <c r="A86" s="89" t="s">
        <v>93</v>
      </c>
      <c r="B86" s="90"/>
      <c r="C86" s="90"/>
      <c r="D86" s="90"/>
      <c r="E86" s="90"/>
      <c r="F86" s="90"/>
      <c r="G86" s="90"/>
      <c r="H86" s="90"/>
      <c r="I86" s="90"/>
      <c r="J86" s="90"/>
      <c r="K86" s="90"/>
      <c r="L86" s="90"/>
      <c r="M86" s="90"/>
      <c r="N86" s="90"/>
      <c r="O86" s="90"/>
      <c r="P86" s="90"/>
      <c r="Q86" s="90"/>
      <c r="R86" s="90"/>
      <c r="S86" s="91"/>
    </row>
    <row r="87" spans="1:19" ht="15.75" customHeight="1">
      <c r="A87" s="55"/>
      <c r="B87" s="44"/>
      <c r="C87" s="44"/>
      <c r="D87" s="44"/>
      <c r="E87" s="44"/>
      <c r="F87" s="44"/>
      <c r="G87" s="44"/>
      <c r="H87" s="44"/>
      <c r="I87" s="44"/>
      <c r="J87" s="44"/>
      <c r="K87" s="44"/>
      <c r="L87" s="44"/>
      <c r="M87" s="44"/>
      <c r="N87" s="44"/>
      <c r="O87" s="8"/>
      <c r="P87" s="8"/>
      <c r="Q87" s="8"/>
      <c r="S87" s="30"/>
    </row>
    <row r="88" spans="1:19" ht="15.75" customHeight="1">
      <c r="A88" s="55"/>
      <c r="B88" s="44"/>
      <c r="C88" s="44"/>
      <c r="D88" s="44"/>
      <c r="E88" s="44"/>
      <c r="F88" s="44"/>
      <c r="G88" s="44"/>
      <c r="H88" s="44"/>
      <c r="I88" s="44"/>
      <c r="J88" s="44"/>
      <c r="K88" s="44"/>
      <c r="L88" s="44"/>
      <c r="M88" s="44"/>
      <c r="N88" s="40"/>
      <c r="O88" s="44"/>
      <c r="P88" s="44"/>
      <c r="Q88" s="44"/>
      <c r="R88" s="44"/>
      <c r="S88" s="45"/>
    </row>
    <row r="89" spans="1:19" ht="15.75" customHeight="1">
      <c r="A89" s="55"/>
      <c r="B89" s="44"/>
      <c r="C89" s="44"/>
      <c r="D89" s="44"/>
      <c r="E89" s="44"/>
      <c r="F89" s="44"/>
      <c r="G89" s="44"/>
      <c r="H89" s="44"/>
      <c r="I89" s="44"/>
      <c r="J89" s="44"/>
      <c r="K89" s="44"/>
      <c r="L89" s="44"/>
      <c r="M89" s="44"/>
      <c r="N89" s="44"/>
      <c r="O89" s="44"/>
      <c r="P89" s="44"/>
      <c r="Q89" s="44"/>
      <c r="R89" s="44"/>
      <c r="S89" s="45"/>
    </row>
    <row r="90" spans="1:19" ht="15.75" customHeight="1">
      <c r="A90" s="55"/>
      <c r="B90" s="44"/>
      <c r="C90" s="44"/>
      <c r="D90" s="44"/>
      <c r="E90" s="44"/>
      <c r="F90" s="44"/>
      <c r="G90" s="44"/>
      <c r="H90" s="44"/>
      <c r="I90" s="44"/>
      <c r="J90" s="44"/>
      <c r="K90" s="44"/>
      <c r="L90" s="44"/>
      <c r="M90" s="44"/>
      <c r="N90" s="40"/>
      <c r="O90" s="8"/>
      <c r="P90" s="8"/>
      <c r="Q90" s="8"/>
      <c r="S90" s="30"/>
    </row>
    <row r="91" spans="1:19" ht="15.75" customHeight="1">
      <c r="A91" s="55"/>
      <c r="B91" s="44"/>
      <c r="C91" s="44"/>
      <c r="D91" s="44"/>
      <c r="E91" s="44"/>
      <c r="F91" s="44"/>
      <c r="G91" s="44"/>
      <c r="H91" s="44"/>
      <c r="I91" s="44"/>
      <c r="J91" s="44"/>
      <c r="K91" s="44"/>
      <c r="L91" s="44"/>
      <c r="M91" s="44"/>
      <c r="N91" s="44"/>
      <c r="O91" s="8"/>
      <c r="P91" s="8"/>
      <c r="Q91" s="8"/>
      <c r="S91" s="30"/>
    </row>
    <row r="92" spans="1:19" ht="15.75" customHeight="1">
      <c r="A92" s="55"/>
      <c r="B92" s="44"/>
      <c r="C92" s="44"/>
      <c r="D92" s="44"/>
      <c r="E92" s="44"/>
      <c r="F92" s="44"/>
      <c r="G92" s="44"/>
      <c r="H92" s="44"/>
      <c r="I92" s="44"/>
      <c r="J92" s="44"/>
      <c r="K92" s="44"/>
      <c r="L92" s="44"/>
      <c r="M92" s="44"/>
      <c r="N92" s="44"/>
      <c r="O92" s="44"/>
      <c r="P92" s="44"/>
      <c r="Q92" s="44"/>
      <c r="R92" s="44"/>
      <c r="S92" s="45"/>
    </row>
    <row r="93" spans="1:19" ht="15.75" customHeight="1">
      <c r="A93" s="55"/>
      <c r="B93" s="44"/>
      <c r="C93" s="44"/>
      <c r="D93" s="44"/>
      <c r="E93" s="44"/>
      <c r="F93" s="44"/>
      <c r="G93" s="44"/>
      <c r="H93" s="44"/>
      <c r="I93" s="44"/>
      <c r="J93" s="44"/>
      <c r="K93" s="44"/>
      <c r="L93" s="44"/>
      <c r="M93" s="44"/>
      <c r="N93" s="44"/>
      <c r="O93" s="44"/>
      <c r="P93" s="44"/>
      <c r="Q93" s="44"/>
      <c r="R93" s="44"/>
      <c r="S93" s="45"/>
    </row>
    <row r="94" spans="1:19" ht="15.75" customHeight="1">
      <c r="A94" s="55"/>
      <c r="B94" s="44"/>
      <c r="C94" s="44"/>
      <c r="D94" s="44"/>
      <c r="E94" s="44"/>
      <c r="F94" s="44"/>
      <c r="G94" s="44"/>
      <c r="H94" s="44"/>
      <c r="I94" s="44"/>
      <c r="J94" s="44"/>
      <c r="K94" s="44"/>
      <c r="L94" s="44"/>
      <c r="M94" s="44"/>
      <c r="N94" s="44"/>
      <c r="O94" s="44"/>
      <c r="P94" s="44"/>
      <c r="Q94" s="44"/>
      <c r="R94" s="44"/>
      <c r="S94" s="45"/>
    </row>
    <row r="95" spans="1:19" ht="15.75" customHeight="1">
      <c r="A95" s="55"/>
      <c r="B95" s="44"/>
      <c r="C95" s="44"/>
      <c r="D95" s="44"/>
      <c r="E95" s="44"/>
      <c r="F95" s="44"/>
      <c r="G95" s="44"/>
      <c r="H95" s="44"/>
      <c r="I95" s="44"/>
      <c r="J95" s="44"/>
      <c r="K95" s="44"/>
      <c r="L95" s="44"/>
      <c r="M95" s="44"/>
      <c r="N95" s="44"/>
      <c r="O95" s="44"/>
      <c r="P95" s="44"/>
      <c r="Q95" s="44"/>
      <c r="R95" s="44"/>
      <c r="S95" s="45"/>
    </row>
    <row r="96" spans="1:19" ht="15.75" customHeight="1">
      <c r="A96" s="55"/>
      <c r="B96" s="44"/>
      <c r="C96" s="44"/>
      <c r="D96" s="44"/>
      <c r="E96" s="44"/>
      <c r="F96" s="44"/>
      <c r="G96" s="44"/>
      <c r="H96" s="44"/>
      <c r="I96" s="44"/>
      <c r="J96" s="44"/>
      <c r="K96" s="44"/>
      <c r="L96" s="44"/>
      <c r="M96" s="44"/>
      <c r="N96" s="44"/>
      <c r="O96" s="44"/>
      <c r="P96" s="44"/>
      <c r="Q96" s="44"/>
      <c r="R96" s="44"/>
      <c r="S96" s="45"/>
    </row>
    <row r="97" spans="1:19" ht="15.75" customHeight="1">
      <c r="A97" s="55"/>
      <c r="B97" s="44"/>
      <c r="C97" s="44"/>
      <c r="D97" s="44"/>
      <c r="E97" s="44"/>
      <c r="F97" s="44"/>
      <c r="G97" s="44"/>
      <c r="H97" s="44"/>
      <c r="I97" s="44"/>
      <c r="J97" s="44"/>
      <c r="K97" s="44"/>
      <c r="L97" s="44"/>
      <c r="M97" s="44"/>
      <c r="N97" s="44"/>
      <c r="O97" s="44"/>
      <c r="P97" s="44"/>
      <c r="Q97" s="44"/>
      <c r="R97" s="44"/>
      <c r="S97" s="45"/>
    </row>
    <row r="98" spans="1:19" ht="15.75" customHeight="1">
      <c r="A98" s="55"/>
      <c r="B98" s="44"/>
      <c r="C98" s="44"/>
      <c r="D98" s="44"/>
      <c r="E98" s="44"/>
      <c r="F98" s="44"/>
      <c r="G98" s="44"/>
      <c r="H98" s="44"/>
      <c r="I98" s="44"/>
      <c r="J98" s="44"/>
      <c r="K98" s="44"/>
      <c r="L98" s="44"/>
      <c r="M98" s="44"/>
      <c r="N98" s="44"/>
      <c r="O98" s="44"/>
      <c r="P98" s="44"/>
      <c r="Q98" s="44"/>
      <c r="R98" s="44"/>
      <c r="S98" s="45"/>
    </row>
    <row r="99" spans="1:19" ht="15.75" customHeight="1">
      <c r="A99" s="55"/>
      <c r="B99" s="44"/>
      <c r="C99" s="44"/>
      <c r="D99" s="44"/>
      <c r="E99" s="44"/>
      <c r="F99" s="44"/>
      <c r="G99" s="44"/>
      <c r="H99" s="44"/>
      <c r="I99" s="44"/>
      <c r="J99" s="44"/>
      <c r="K99" s="44"/>
      <c r="L99" s="44"/>
      <c r="M99" s="44"/>
      <c r="N99" s="44"/>
      <c r="O99" s="44"/>
      <c r="P99" s="44"/>
      <c r="Q99" s="44"/>
      <c r="R99" s="44"/>
      <c r="S99" s="45"/>
    </row>
    <row r="100" spans="1:19" ht="15.75" customHeight="1">
      <c r="A100" s="55"/>
      <c r="B100" s="44"/>
      <c r="C100" s="44"/>
      <c r="D100" s="44"/>
      <c r="E100" s="44"/>
      <c r="F100" s="44"/>
      <c r="G100" s="44"/>
      <c r="H100" s="44"/>
      <c r="I100" s="44"/>
      <c r="J100" s="44"/>
      <c r="K100" s="44"/>
      <c r="L100" s="44"/>
      <c r="M100" s="44"/>
      <c r="N100" s="44"/>
      <c r="O100" s="44"/>
      <c r="P100" s="44"/>
      <c r="Q100" s="44"/>
      <c r="R100" s="44"/>
      <c r="S100" s="45"/>
    </row>
    <row r="101" spans="1:19" ht="15.75" customHeight="1">
      <c r="A101" s="55"/>
      <c r="B101" s="44"/>
      <c r="C101" s="44"/>
      <c r="D101" s="44"/>
      <c r="E101" s="44"/>
      <c r="F101" s="44"/>
      <c r="G101" s="44"/>
      <c r="H101" s="44"/>
      <c r="I101" s="44"/>
      <c r="J101" s="44"/>
      <c r="K101" s="44"/>
      <c r="L101" s="44"/>
      <c r="M101" s="44"/>
      <c r="N101" s="44"/>
      <c r="O101" s="44"/>
      <c r="P101" s="44"/>
      <c r="Q101" s="44"/>
      <c r="R101" s="44"/>
      <c r="S101" s="45"/>
    </row>
    <row r="102" spans="1:19" ht="15.75" customHeight="1">
      <c r="A102" s="55"/>
      <c r="B102" s="44"/>
      <c r="C102" s="44"/>
      <c r="D102" s="44"/>
      <c r="E102" s="44"/>
      <c r="F102" s="44"/>
      <c r="G102" s="44"/>
      <c r="H102" s="44"/>
      <c r="I102" s="44"/>
      <c r="J102" s="44"/>
      <c r="K102" s="44"/>
      <c r="L102" s="44"/>
      <c r="M102" s="44"/>
      <c r="N102" s="44"/>
      <c r="O102" s="44"/>
      <c r="P102" s="44"/>
      <c r="Q102" s="44"/>
      <c r="R102" s="44"/>
      <c r="S102" s="45"/>
    </row>
    <row r="103" spans="1:19" ht="15.75" customHeight="1">
      <c r="A103" s="55"/>
      <c r="B103" s="44"/>
      <c r="C103" s="44"/>
      <c r="D103" s="44"/>
      <c r="E103" s="44"/>
      <c r="F103" s="44"/>
      <c r="G103" s="44"/>
      <c r="H103" s="44"/>
      <c r="I103" s="44"/>
      <c r="J103" s="44"/>
      <c r="K103" s="44"/>
      <c r="L103" s="44"/>
      <c r="M103" s="44"/>
      <c r="N103" s="44"/>
      <c r="O103" s="44"/>
      <c r="P103" s="44"/>
      <c r="Q103" s="44"/>
      <c r="R103" s="44"/>
      <c r="S103" s="45"/>
    </row>
    <row r="104" spans="1:19" ht="15.75" customHeight="1">
      <c r="A104" s="55"/>
      <c r="B104" s="44"/>
      <c r="C104" s="44"/>
      <c r="D104" s="44"/>
      <c r="E104" s="44"/>
      <c r="F104" s="44"/>
      <c r="G104" s="44"/>
      <c r="H104" s="44"/>
      <c r="I104" s="44"/>
      <c r="J104" s="44"/>
      <c r="K104" s="44"/>
      <c r="L104" s="44"/>
      <c r="M104" s="44"/>
      <c r="N104" s="44"/>
      <c r="O104" s="44"/>
      <c r="P104" s="44"/>
      <c r="Q104" s="44"/>
      <c r="R104" s="44"/>
      <c r="S104" s="45"/>
    </row>
    <row r="105" spans="1:19" ht="15.75" customHeight="1">
      <c r="A105" s="55"/>
      <c r="B105" s="44"/>
      <c r="C105" s="44"/>
      <c r="D105" s="44"/>
      <c r="E105" s="44"/>
      <c r="F105" s="44"/>
      <c r="G105" s="44"/>
      <c r="H105" s="44"/>
      <c r="I105" s="44"/>
      <c r="J105" s="44"/>
      <c r="K105" s="44"/>
      <c r="L105" s="44"/>
      <c r="M105" s="44"/>
      <c r="N105" s="44"/>
      <c r="O105" s="44"/>
      <c r="P105" s="44"/>
      <c r="Q105" s="44"/>
      <c r="R105" s="44"/>
      <c r="S105" s="45"/>
    </row>
    <row r="106" spans="1:19" ht="15.75" customHeight="1">
      <c r="A106" s="55"/>
      <c r="B106" s="44"/>
      <c r="C106" s="44"/>
      <c r="D106" s="44"/>
      <c r="E106" s="44"/>
      <c r="F106" s="44"/>
      <c r="G106" s="44"/>
      <c r="H106" s="44"/>
      <c r="I106" s="44"/>
      <c r="J106" s="44"/>
      <c r="K106" s="44"/>
      <c r="L106" s="44"/>
      <c r="M106" s="44"/>
      <c r="N106" s="44"/>
      <c r="O106" s="44"/>
      <c r="P106" s="44"/>
      <c r="Q106" s="44"/>
      <c r="R106" s="44"/>
      <c r="S106" s="45"/>
    </row>
    <row r="107" spans="1:19" ht="15.75" customHeight="1">
      <c r="A107" s="55"/>
      <c r="B107" s="44"/>
      <c r="C107" s="44"/>
      <c r="D107" s="44"/>
      <c r="E107" s="44"/>
      <c r="F107" s="44"/>
      <c r="G107" s="44"/>
      <c r="H107" s="44"/>
      <c r="I107" s="44"/>
      <c r="J107" s="44"/>
      <c r="K107" s="44"/>
      <c r="L107" s="44"/>
      <c r="M107" s="44"/>
      <c r="N107" s="44"/>
      <c r="O107" s="44"/>
      <c r="P107" s="44"/>
      <c r="Q107" s="44"/>
      <c r="R107" s="44"/>
      <c r="S107" s="45"/>
    </row>
    <row r="108" spans="1:19" ht="15.75" customHeight="1">
      <c r="A108" s="55"/>
      <c r="B108" s="44"/>
      <c r="C108" s="44"/>
      <c r="D108" s="44"/>
      <c r="E108" s="44"/>
      <c r="F108" s="44"/>
      <c r="G108" s="44"/>
      <c r="H108" s="44"/>
      <c r="I108" s="44"/>
      <c r="J108" s="44"/>
      <c r="K108" s="44"/>
      <c r="L108" s="44"/>
      <c r="M108" s="44"/>
      <c r="N108" s="44"/>
      <c r="O108" s="8"/>
      <c r="P108" s="25"/>
      <c r="Q108" s="44"/>
      <c r="R108" s="44"/>
      <c r="S108" s="45"/>
    </row>
    <row r="109" spans="1:19" ht="12.75" customHeight="1">
      <c r="A109" s="55"/>
      <c r="B109" s="44"/>
      <c r="C109" s="44"/>
      <c r="D109" s="44"/>
      <c r="E109" s="44"/>
      <c r="F109" s="44"/>
      <c r="G109" s="44"/>
      <c r="H109" s="44"/>
      <c r="I109" s="44"/>
      <c r="J109" s="44"/>
      <c r="K109" s="44"/>
      <c r="L109" s="44"/>
      <c r="M109" s="44"/>
      <c r="N109" s="44"/>
      <c r="O109" s="56"/>
      <c r="P109" s="56"/>
      <c r="Q109" s="56"/>
      <c r="R109" s="56"/>
      <c r="S109" s="57"/>
    </row>
    <row r="110" spans="1:19" ht="15.75" customHeight="1">
      <c r="A110" s="80" t="s">
        <v>120</v>
      </c>
      <c r="B110" s="81"/>
      <c r="C110" s="81"/>
      <c r="D110" s="81"/>
      <c r="E110" s="81"/>
      <c r="F110" s="81"/>
      <c r="G110" s="81"/>
      <c r="H110" s="81"/>
      <c r="I110" s="81"/>
      <c r="J110" s="81"/>
      <c r="K110" s="81"/>
      <c r="L110" s="81"/>
      <c r="M110" s="81"/>
      <c r="N110" s="81"/>
      <c r="O110" s="81"/>
      <c r="P110" s="81"/>
      <c r="Q110" s="81"/>
      <c r="R110" s="81"/>
      <c r="S110" s="82"/>
    </row>
    <row r="111" spans="1:19" ht="15.75" customHeight="1">
      <c r="A111" s="104" t="s">
        <v>21</v>
      </c>
      <c r="B111" s="105"/>
      <c r="C111" s="105"/>
      <c r="D111" s="105"/>
      <c r="E111" s="105"/>
      <c r="F111" s="105"/>
      <c r="G111" s="105"/>
      <c r="H111" s="105"/>
      <c r="I111" s="105"/>
      <c r="J111" s="105"/>
      <c r="K111" s="105"/>
      <c r="L111" s="105"/>
      <c r="M111" s="105"/>
      <c r="N111" s="105"/>
      <c r="O111" s="105"/>
      <c r="P111" s="105"/>
      <c r="Q111" s="105"/>
      <c r="R111" s="105"/>
      <c r="S111" s="106"/>
    </row>
    <row r="112" spans="1:19" ht="15.75" customHeight="1">
      <c r="A112" s="61"/>
      <c r="B112" s="62"/>
      <c r="C112" s="62"/>
      <c r="D112" s="62"/>
      <c r="E112" s="62"/>
      <c r="F112" s="62"/>
      <c r="G112" s="62"/>
      <c r="H112" s="62"/>
      <c r="I112" s="62"/>
      <c r="J112" s="62"/>
      <c r="K112" s="62"/>
      <c r="L112" s="62"/>
      <c r="M112" s="62"/>
      <c r="N112" s="58"/>
      <c r="O112" s="56"/>
      <c r="P112" s="56"/>
      <c r="Q112" s="56"/>
      <c r="R112" s="56"/>
      <c r="S112" s="57"/>
    </row>
    <row r="113" spans="1:19" ht="15.75" customHeight="1">
      <c r="A113" s="61"/>
      <c r="B113" s="60"/>
      <c r="C113" s="60"/>
      <c r="D113" s="60"/>
      <c r="E113" s="60"/>
      <c r="F113" s="60"/>
      <c r="G113" s="60"/>
      <c r="H113" s="60"/>
      <c r="I113" s="60"/>
      <c r="J113" s="60"/>
      <c r="K113" s="60"/>
      <c r="L113" s="60"/>
      <c r="M113" s="60"/>
      <c r="N113" s="44"/>
      <c r="O113" s="58"/>
      <c r="P113" s="58"/>
      <c r="Q113" s="58"/>
      <c r="R113" s="58"/>
      <c r="S113" s="59"/>
    </row>
    <row r="114" spans="1:19" ht="15.75" customHeight="1">
      <c r="A114" s="63"/>
      <c r="B114" s="60"/>
      <c r="C114" s="60"/>
      <c r="D114" s="60"/>
      <c r="E114" s="60"/>
      <c r="F114" s="60"/>
      <c r="G114" s="60"/>
      <c r="H114" s="60"/>
      <c r="I114" s="60"/>
      <c r="J114" s="60"/>
      <c r="K114" s="60"/>
      <c r="L114" s="60"/>
      <c r="M114" s="60"/>
      <c r="N114" s="58"/>
      <c r="O114" s="56"/>
      <c r="P114" s="56"/>
      <c r="Q114" s="56"/>
      <c r="R114" s="56"/>
      <c r="S114" s="57"/>
    </row>
    <row r="115" spans="1:19" ht="15.75" customHeight="1">
      <c r="A115" s="104" t="s">
        <v>22</v>
      </c>
      <c r="B115" s="105"/>
      <c r="C115" s="105"/>
      <c r="D115" s="105"/>
      <c r="E115" s="105"/>
      <c r="F115" s="105"/>
      <c r="G115" s="105"/>
      <c r="H115" s="105"/>
      <c r="I115" s="105"/>
      <c r="J115" s="105"/>
      <c r="K115" s="105"/>
      <c r="L115" s="105"/>
      <c r="M115" s="105"/>
      <c r="N115" s="105"/>
      <c r="O115" s="105"/>
      <c r="P115" s="105"/>
      <c r="Q115" s="105"/>
      <c r="R115" s="105"/>
      <c r="S115" s="106"/>
    </row>
    <row r="116" spans="1:19" ht="15.75">
      <c r="A116" s="80" t="s">
        <v>23</v>
      </c>
      <c r="B116" s="81"/>
      <c r="C116" s="81"/>
      <c r="D116" s="81"/>
      <c r="E116" s="81"/>
      <c r="F116" s="81"/>
      <c r="G116" s="81"/>
      <c r="H116" s="81"/>
      <c r="I116" s="81"/>
      <c r="J116" s="81"/>
      <c r="K116" s="81"/>
      <c r="L116" s="81"/>
      <c r="M116" s="81"/>
      <c r="N116" s="81"/>
      <c r="O116" s="81"/>
      <c r="P116" s="81"/>
      <c r="Q116" s="81"/>
      <c r="R116" s="81"/>
      <c r="S116" s="82"/>
    </row>
    <row r="117" spans="1:19" ht="18.75" customHeight="1">
      <c r="A117" s="104" t="s">
        <v>94</v>
      </c>
      <c r="B117" s="105"/>
      <c r="C117" s="105"/>
      <c r="D117" s="105"/>
      <c r="E117" s="105"/>
      <c r="F117" s="105"/>
      <c r="G117" s="105"/>
      <c r="H117" s="105"/>
      <c r="I117" s="105"/>
      <c r="J117" s="105"/>
      <c r="K117" s="105"/>
      <c r="L117" s="105"/>
      <c r="M117" s="105"/>
      <c r="N117" s="105"/>
      <c r="O117" s="105"/>
      <c r="P117" s="105"/>
      <c r="Q117" s="105"/>
      <c r="R117" s="105"/>
      <c r="S117" s="106"/>
    </row>
    <row r="118" spans="1:19" ht="18.75" customHeight="1">
      <c r="A118" s="107" t="s">
        <v>95</v>
      </c>
      <c r="B118" s="108"/>
      <c r="C118" s="108"/>
      <c r="D118" s="108"/>
      <c r="E118" s="108"/>
      <c r="F118" s="108"/>
      <c r="G118" s="108"/>
      <c r="H118" s="108"/>
      <c r="I118" s="108"/>
      <c r="J118" s="108"/>
      <c r="K118" s="108"/>
      <c r="L118" s="108"/>
      <c r="M118" s="108"/>
      <c r="N118" s="108"/>
      <c r="O118" s="108"/>
      <c r="P118" s="108"/>
      <c r="Q118" s="108"/>
      <c r="R118" s="108"/>
      <c r="S118" s="109"/>
    </row>
    <row r="119" spans="1:19" ht="18.75" customHeight="1">
      <c r="A119" s="71" t="s">
        <v>96</v>
      </c>
      <c r="B119" s="72"/>
      <c r="C119" s="72"/>
      <c r="D119" s="72"/>
      <c r="E119" s="72"/>
      <c r="F119" s="72"/>
      <c r="G119" s="72"/>
      <c r="H119" s="72"/>
      <c r="I119" s="72"/>
      <c r="J119" s="72"/>
      <c r="K119" s="72"/>
      <c r="L119" s="72"/>
      <c r="M119" s="72"/>
      <c r="N119" s="72"/>
      <c r="O119" s="72"/>
      <c r="P119" s="72"/>
      <c r="Q119" s="72"/>
      <c r="R119" s="72"/>
      <c r="S119" s="73"/>
    </row>
    <row r="120" spans="1:19" ht="15.75">
      <c r="A120" s="76" t="s">
        <v>97</v>
      </c>
      <c r="B120" s="77"/>
      <c r="C120" s="77"/>
      <c r="D120" s="77"/>
      <c r="E120" s="77"/>
      <c r="F120" s="77"/>
      <c r="G120" s="77"/>
      <c r="H120" s="77"/>
      <c r="I120" s="77"/>
      <c r="J120" s="77"/>
      <c r="K120" s="77"/>
      <c r="L120" s="77"/>
      <c r="M120" s="77"/>
      <c r="N120" s="77"/>
      <c r="O120" s="77"/>
      <c r="P120" s="77"/>
      <c r="Q120" s="77"/>
      <c r="R120" s="77"/>
      <c r="S120" s="103"/>
    </row>
    <row r="121" spans="1:19" ht="18.75">
      <c r="A121" s="2"/>
      <c r="B121" s="2"/>
      <c r="C121" s="2"/>
      <c r="D121" s="2"/>
      <c r="E121" s="2"/>
      <c r="F121" s="2"/>
      <c r="G121" s="2"/>
      <c r="H121" s="67"/>
      <c r="I121" s="2"/>
      <c r="J121" s="2"/>
      <c r="K121" s="2"/>
      <c r="L121" s="2"/>
      <c r="M121" s="2"/>
      <c r="N121" s="9"/>
      <c r="O121" s="2"/>
      <c r="P121" s="3"/>
      <c r="Q121" s="3"/>
      <c r="R121" s="66"/>
      <c r="S121" s="3"/>
    </row>
    <row r="122" spans="1:19" ht="15.75" customHeight="1">
      <c r="A122" s="17"/>
      <c r="B122" s="2"/>
      <c r="C122" s="2"/>
      <c r="D122" s="2"/>
      <c r="E122" s="2"/>
      <c r="F122" s="2"/>
      <c r="G122" s="2"/>
      <c r="H122" s="67"/>
      <c r="I122" s="2"/>
      <c r="J122" s="2"/>
      <c r="K122" s="2"/>
      <c r="L122" s="2"/>
      <c r="M122" s="2"/>
      <c r="N122" s="7"/>
      <c r="O122" s="7"/>
      <c r="P122" s="7"/>
      <c r="Q122" s="7"/>
      <c r="R122" s="56"/>
      <c r="S122" s="7"/>
    </row>
    <row r="123" spans="1:19" ht="15.75" customHeight="1">
      <c r="A123" s="2"/>
      <c r="B123" s="2"/>
      <c r="C123" s="2"/>
      <c r="D123" s="2"/>
      <c r="E123" s="2"/>
      <c r="F123" s="2"/>
      <c r="G123" s="2"/>
      <c r="H123" s="67"/>
      <c r="I123" s="2"/>
      <c r="J123" s="2"/>
      <c r="K123" s="2"/>
      <c r="L123" s="2"/>
      <c r="M123" s="2"/>
      <c r="N123" s="9"/>
      <c r="O123" s="9"/>
      <c r="P123" s="9"/>
      <c r="Q123" s="9"/>
      <c r="R123" s="58"/>
      <c r="S123" s="9"/>
    </row>
    <row r="124" spans="1:19" ht="15.75" customHeight="1">
      <c r="A124" s="2"/>
      <c r="B124" s="2"/>
      <c r="C124" s="2"/>
      <c r="D124" s="2"/>
      <c r="E124" s="2"/>
      <c r="F124" s="2"/>
      <c r="G124" s="2"/>
      <c r="H124" s="67"/>
      <c r="I124" s="2"/>
      <c r="J124" s="2"/>
      <c r="K124" s="2"/>
      <c r="L124" s="2"/>
      <c r="M124" s="2"/>
      <c r="N124" s="7"/>
      <c r="O124" s="7"/>
      <c r="P124" s="7"/>
      <c r="Q124" s="7"/>
      <c r="R124" s="56"/>
      <c r="S124" s="7"/>
    </row>
    <row r="125" spans="1:19" ht="15.75" customHeight="1">
      <c r="A125" s="18"/>
      <c r="B125" s="2"/>
      <c r="C125" s="2"/>
      <c r="D125" s="2"/>
      <c r="E125" s="2"/>
      <c r="F125" s="2"/>
      <c r="G125" s="2"/>
      <c r="H125" s="67"/>
      <c r="I125" s="2"/>
      <c r="J125" s="2"/>
      <c r="K125" s="2"/>
      <c r="L125" s="2"/>
      <c r="M125" s="2"/>
      <c r="N125" s="4"/>
      <c r="O125" s="9"/>
      <c r="P125" s="9"/>
      <c r="Q125" s="9"/>
      <c r="R125" s="58"/>
      <c r="S125" s="9"/>
    </row>
    <row r="126" spans="1:19" ht="15.75" customHeight="1">
      <c r="A126" s="2"/>
      <c r="B126" s="2"/>
      <c r="C126" s="2"/>
      <c r="D126" s="2"/>
      <c r="E126" s="2"/>
      <c r="F126" s="2"/>
      <c r="G126" s="2"/>
      <c r="H126" s="67"/>
      <c r="I126" s="2"/>
      <c r="J126" s="2"/>
      <c r="K126" s="2"/>
      <c r="L126" s="2"/>
      <c r="M126" s="2"/>
      <c r="N126" s="4"/>
      <c r="O126" s="7"/>
      <c r="P126" s="7"/>
      <c r="Q126" s="7"/>
      <c r="R126" s="56"/>
      <c r="S126" s="7"/>
    </row>
    <row r="127" spans="1:19" ht="15.75" customHeight="1">
      <c r="A127" s="19"/>
      <c r="B127" s="2"/>
      <c r="C127" s="2"/>
      <c r="D127" s="2"/>
      <c r="E127" s="2"/>
      <c r="F127" s="2"/>
      <c r="G127" s="2"/>
      <c r="H127" s="67"/>
      <c r="I127" s="2"/>
      <c r="J127" s="2"/>
      <c r="K127" s="2"/>
      <c r="L127" s="2"/>
      <c r="M127" s="2"/>
      <c r="N127" s="7"/>
      <c r="O127" s="2"/>
      <c r="P127" s="7"/>
      <c r="Q127" s="7"/>
      <c r="R127" s="56"/>
      <c r="S127" s="7"/>
    </row>
    <row r="128" spans="1:19" ht="15.75" customHeight="1">
      <c r="A128" s="2"/>
      <c r="B128" s="2"/>
      <c r="C128" s="2"/>
      <c r="D128" s="2"/>
      <c r="E128" s="2"/>
      <c r="F128" s="2"/>
      <c r="G128" s="2"/>
      <c r="H128" s="67"/>
      <c r="I128" s="2"/>
      <c r="J128" s="2"/>
      <c r="K128" s="2"/>
      <c r="L128" s="2"/>
      <c r="M128" s="2"/>
      <c r="N128" s="9"/>
      <c r="O128" s="2"/>
      <c r="P128" s="2"/>
      <c r="Q128" s="2"/>
      <c r="R128" s="67"/>
      <c r="S128" s="2"/>
    </row>
    <row r="129" spans="1:19" ht="15.75" customHeight="1">
      <c r="A129" s="2"/>
      <c r="B129" s="2"/>
      <c r="C129" s="2"/>
      <c r="D129" s="2"/>
      <c r="E129" s="2"/>
      <c r="F129" s="2"/>
      <c r="G129" s="2"/>
      <c r="H129" s="67"/>
      <c r="I129" s="2"/>
      <c r="J129" s="2"/>
      <c r="K129" s="2"/>
      <c r="L129" s="2"/>
      <c r="M129" s="2"/>
      <c r="N129" s="7"/>
      <c r="O129" s="2"/>
      <c r="P129" s="2"/>
      <c r="Q129" s="2"/>
      <c r="R129" s="67"/>
      <c r="S129" s="2"/>
    </row>
    <row r="130" spans="1:19" ht="15.75" customHeight="1">
      <c r="A130" s="2"/>
      <c r="B130" s="2"/>
      <c r="C130" s="2"/>
      <c r="D130" s="2"/>
      <c r="E130" s="2"/>
      <c r="F130" s="2"/>
      <c r="G130" s="2"/>
      <c r="H130" s="67"/>
      <c r="I130" s="2"/>
      <c r="J130" s="2"/>
      <c r="K130" s="2"/>
      <c r="L130" s="2"/>
      <c r="M130" s="2"/>
      <c r="N130" s="2"/>
      <c r="O130" s="2"/>
      <c r="P130" s="2"/>
      <c r="Q130" s="2"/>
      <c r="R130" s="67"/>
      <c r="S130" s="2"/>
    </row>
    <row r="131" spans="1:19" ht="15.75" customHeight="1">
      <c r="A131" s="2"/>
      <c r="B131" s="2"/>
      <c r="C131" s="2"/>
      <c r="D131" s="2"/>
      <c r="E131" s="2"/>
      <c r="F131" s="2"/>
      <c r="G131" s="2"/>
      <c r="H131" s="67"/>
      <c r="I131" s="2"/>
      <c r="J131" s="2"/>
      <c r="K131" s="2"/>
      <c r="L131" s="2"/>
      <c r="M131" s="2"/>
      <c r="N131" s="2"/>
      <c r="O131" s="2"/>
      <c r="P131" s="7"/>
      <c r="Q131" s="7"/>
      <c r="R131" s="56"/>
      <c r="S131" s="7"/>
    </row>
    <row r="132" spans="1:19" ht="15.75" customHeight="1">
      <c r="A132" s="2"/>
      <c r="B132" s="2"/>
      <c r="C132" s="2"/>
      <c r="D132" s="2"/>
      <c r="E132" s="2"/>
      <c r="F132" s="2"/>
      <c r="G132" s="2"/>
      <c r="H132" s="67"/>
      <c r="I132" s="2"/>
      <c r="J132" s="2"/>
      <c r="K132" s="2"/>
      <c r="L132" s="2"/>
      <c r="M132" s="2"/>
      <c r="N132" s="2"/>
      <c r="O132" s="2"/>
      <c r="P132" s="9"/>
      <c r="Q132" s="9"/>
      <c r="R132" s="58"/>
      <c r="S132" s="9"/>
    </row>
    <row r="133" spans="2:19" ht="15.75" customHeight="1">
      <c r="B133" s="2"/>
      <c r="C133" s="2"/>
      <c r="D133" s="2"/>
      <c r="E133" s="2"/>
      <c r="F133" s="2"/>
      <c r="G133" s="2"/>
      <c r="H133" s="67"/>
      <c r="I133" s="2"/>
      <c r="J133" s="2"/>
      <c r="K133" s="2"/>
      <c r="L133" s="2"/>
      <c r="M133" s="2"/>
      <c r="N133" s="2"/>
      <c r="O133" s="2"/>
      <c r="P133" s="7"/>
      <c r="Q133" s="7"/>
      <c r="R133" s="56"/>
      <c r="S133" s="7"/>
    </row>
    <row r="134" spans="14:19" ht="15.75" customHeight="1">
      <c r="N134" s="2"/>
      <c r="O134" s="2"/>
      <c r="P134" s="2"/>
      <c r="Q134" s="2"/>
      <c r="R134" s="67"/>
      <c r="S134" s="2"/>
    </row>
    <row r="135" spans="14:19" ht="15.75" customHeight="1">
      <c r="N135" s="2"/>
      <c r="O135" s="2"/>
      <c r="P135" s="2"/>
      <c r="Q135" s="2"/>
      <c r="R135" s="67"/>
      <c r="S135" s="2"/>
    </row>
    <row r="136" spans="14:19" ht="15.75" customHeight="1">
      <c r="N136" s="2"/>
      <c r="O136" s="2"/>
      <c r="P136" s="2"/>
      <c r="Q136" s="2"/>
      <c r="R136" s="67"/>
      <c r="S136" s="2"/>
    </row>
    <row r="137" spans="14:19" ht="15.75" customHeight="1">
      <c r="N137" s="2"/>
      <c r="O137" s="2"/>
      <c r="P137" s="2"/>
      <c r="Q137" s="2"/>
      <c r="R137" s="67"/>
      <c r="S137" s="2"/>
    </row>
    <row r="138" spans="14:19" ht="15.75" customHeight="1">
      <c r="N138" s="2"/>
      <c r="O138" s="2"/>
      <c r="P138" s="2"/>
      <c r="Q138" s="2"/>
      <c r="R138" s="67"/>
      <c r="S138" s="2"/>
    </row>
    <row r="139" spans="14:19" ht="15.75" customHeight="1">
      <c r="N139" s="2"/>
      <c r="P139" s="2"/>
      <c r="Q139" s="2"/>
      <c r="R139" s="67"/>
      <c r="S139" s="2"/>
    </row>
    <row r="140" spans="16:19" ht="15.75" customHeight="1">
      <c r="P140" s="2"/>
      <c r="Q140" s="2"/>
      <c r="R140" s="67"/>
      <c r="S140" s="2"/>
    </row>
    <row r="141" spans="16:19" ht="15.75" customHeight="1">
      <c r="P141" s="2"/>
      <c r="Q141" s="2"/>
      <c r="R141" s="67"/>
      <c r="S141" s="2"/>
    </row>
    <row r="142" spans="16:19" ht="15.75" customHeight="1">
      <c r="P142" s="2"/>
      <c r="Q142" s="2"/>
      <c r="R142" s="67"/>
      <c r="S142" s="2"/>
    </row>
    <row r="143" spans="16:19" ht="15.75" customHeight="1">
      <c r="P143" s="2"/>
      <c r="Q143" s="2"/>
      <c r="R143" s="67"/>
      <c r="S143" s="2"/>
    </row>
    <row r="144" spans="16:19" ht="15.75" customHeight="1">
      <c r="P144" s="2"/>
      <c r="Q144" s="2"/>
      <c r="R144" s="67"/>
      <c r="S144" s="2"/>
    </row>
    <row r="145" spans="16:19" ht="15.75" customHeight="1">
      <c r="P145" s="2"/>
      <c r="Q145" s="2"/>
      <c r="R145" s="67"/>
      <c r="S145" s="2"/>
    </row>
    <row r="146" ht="15.75" customHeight="1"/>
    <row r="147" ht="15.75" customHeight="1"/>
    <row r="148" ht="15.75" customHeight="1"/>
  </sheetData>
  <sheetProtection/>
  <mergeCells count="26">
    <mergeCell ref="A120:S120"/>
    <mergeCell ref="A117:S117"/>
    <mergeCell ref="A111:S111"/>
    <mergeCell ref="A115:S115"/>
    <mergeCell ref="A116:S116"/>
    <mergeCell ref="A118:S118"/>
    <mergeCell ref="A119:S119"/>
    <mergeCell ref="A50:M50"/>
    <mergeCell ref="C77:M77"/>
    <mergeCell ref="C81:M81"/>
    <mergeCell ref="C82:M82"/>
    <mergeCell ref="A51:M51"/>
    <mergeCell ref="A76:S76"/>
    <mergeCell ref="A2:S2"/>
    <mergeCell ref="A5:S5"/>
    <mergeCell ref="A6:S6"/>
    <mergeCell ref="A7:S7"/>
    <mergeCell ref="A4:S4"/>
    <mergeCell ref="A3:S3"/>
    <mergeCell ref="O77:S77"/>
    <mergeCell ref="A110:S110"/>
    <mergeCell ref="A84:S84"/>
    <mergeCell ref="A85:S85"/>
    <mergeCell ref="A86:S86"/>
    <mergeCell ref="O81:S81"/>
    <mergeCell ref="O82:S82"/>
  </mergeCells>
  <printOptions horizontalCentered="1"/>
  <pageMargins left="0" right="0" top="0.3937007874015748" bottom="0" header="0" footer="0"/>
  <pageSetup fitToHeight="1" fitToWidth="1" horizontalDpi="600" verticalDpi="600" orientation="portrait" paperSize="9" scale="41" r:id="rId2"/>
  <rowBreaks count="1" manualBreakCount="1">
    <brk id="51"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2014-01-27T09:30:53Z</cp:lastPrinted>
  <dcterms:created xsi:type="dcterms:W3CDTF">2001-05-07T07:23:09Z</dcterms:created>
  <dcterms:modified xsi:type="dcterms:W3CDTF">2014-05-16T10:29:35Z</dcterms:modified>
  <cp:category/>
  <cp:version/>
  <cp:contentType/>
  <cp:contentStatus/>
</cp:coreProperties>
</file>